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architektonicko s..." sheetId="2" r:id="rId2"/>
    <sheet name="SO 02 - VRN" sheetId="3" r:id="rId3"/>
    <sheet name="Seznam figur" sheetId="4" r:id="rId4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01 - architektonicko s...'!$C$128:$K$568</definedName>
    <definedName name="_xlnm.Print_Area" localSheetId="1">'SO 01 - architektonicko s...'!$C$4:$J$76,'SO 01 - architektonicko s...'!$C$82:$J$110,'SO 01 - architektonicko s...'!$C$116:$K$568</definedName>
    <definedName name="_xlnm.Print_Titles" localSheetId="1">'SO 01 - architektonicko s...'!$128:$128</definedName>
    <definedName name="_xlnm._FilterDatabase" localSheetId="2" hidden="1">'SO 02 - VRN'!$C$118:$K$128</definedName>
    <definedName name="_xlnm.Print_Area" localSheetId="2">'SO 02 - VRN'!$C$4:$J$76,'SO 02 - VRN'!$C$82:$J$100,'SO 02 - VRN'!$C$106:$K$128</definedName>
    <definedName name="_xlnm.Print_Titles" localSheetId="2">'SO 02 - VRN'!$118:$118</definedName>
    <definedName name="_xlnm.Print_Area" localSheetId="3">'Seznam figur'!$C$4:$G$12</definedName>
    <definedName name="_xlnm.Print_Titles" localSheetId="3">'Seznam figur'!$9:$9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96"/>
  <c i="3" r="J35"/>
  <c i="1" r="AX96"/>
  <c i="3"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J115"/>
  <c r="F115"/>
  <c r="F113"/>
  <c r="E111"/>
  <c r="J91"/>
  <c r="F91"/>
  <c r="F89"/>
  <c r="E87"/>
  <c r="J24"/>
  <c r="E24"/>
  <c r="J92"/>
  <c r="J23"/>
  <c r="J18"/>
  <c r="E18"/>
  <c r="F92"/>
  <c r="J17"/>
  <c r="J12"/>
  <c r="J89"/>
  <c r="E7"/>
  <c r="E109"/>
  <c i="2" r="J37"/>
  <c r="J36"/>
  <c i="1" r="AY95"/>
  <c i="2" r="J35"/>
  <c i="1" r="AX95"/>
  <c i="2" r="BI568"/>
  <c r="BH568"/>
  <c r="BG568"/>
  <c r="BF568"/>
  <c r="T568"/>
  <c r="R568"/>
  <c r="P568"/>
  <c r="BI565"/>
  <c r="BH565"/>
  <c r="BG565"/>
  <c r="BF565"/>
  <c r="T565"/>
  <c r="R565"/>
  <c r="P565"/>
  <c r="BI562"/>
  <c r="BH562"/>
  <c r="BG562"/>
  <c r="BF562"/>
  <c r="T562"/>
  <c r="R562"/>
  <c r="P562"/>
  <c r="BI550"/>
  <c r="BH550"/>
  <c r="BG550"/>
  <c r="BF550"/>
  <c r="T550"/>
  <c r="R550"/>
  <c r="P550"/>
  <c r="BI548"/>
  <c r="BH548"/>
  <c r="BG548"/>
  <c r="BF548"/>
  <c r="T548"/>
  <c r="R548"/>
  <c r="P548"/>
  <c r="BI546"/>
  <c r="BH546"/>
  <c r="BG546"/>
  <c r="BF546"/>
  <c r="T546"/>
  <c r="R546"/>
  <c r="P546"/>
  <c r="BI543"/>
  <c r="BH543"/>
  <c r="BG543"/>
  <c r="BF543"/>
  <c r="T543"/>
  <c r="R543"/>
  <c r="P543"/>
  <c r="BI537"/>
  <c r="BH537"/>
  <c r="BG537"/>
  <c r="BF537"/>
  <c r="T537"/>
  <c r="R537"/>
  <c r="P537"/>
  <c r="BI535"/>
  <c r="BH535"/>
  <c r="BG535"/>
  <c r="BF535"/>
  <c r="T535"/>
  <c r="R535"/>
  <c r="P535"/>
  <c r="BI531"/>
  <c r="BH531"/>
  <c r="BG531"/>
  <c r="BF531"/>
  <c r="T531"/>
  <c r="R531"/>
  <c r="P531"/>
  <c r="BI528"/>
  <c r="BH528"/>
  <c r="BG528"/>
  <c r="BF528"/>
  <c r="T528"/>
  <c r="R528"/>
  <c r="P528"/>
  <c r="BI526"/>
  <c r="BH526"/>
  <c r="BG526"/>
  <c r="BF526"/>
  <c r="T526"/>
  <c r="R526"/>
  <c r="P526"/>
  <c r="BI525"/>
  <c r="BH525"/>
  <c r="BG525"/>
  <c r="BF525"/>
  <c r="T525"/>
  <c r="R525"/>
  <c r="P525"/>
  <c r="BI519"/>
  <c r="BH519"/>
  <c r="BG519"/>
  <c r="BF519"/>
  <c r="T519"/>
  <c r="R519"/>
  <c r="P519"/>
  <c r="BI495"/>
  <c r="BH495"/>
  <c r="BG495"/>
  <c r="BF495"/>
  <c r="T495"/>
  <c r="R495"/>
  <c r="P495"/>
  <c r="BI483"/>
  <c r="BH483"/>
  <c r="BG483"/>
  <c r="BF483"/>
  <c r="T483"/>
  <c r="R483"/>
  <c r="P483"/>
  <c r="BI481"/>
  <c r="BH481"/>
  <c r="BG481"/>
  <c r="BF481"/>
  <c r="T481"/>
  <c r="R481"/>
  <c r="P481"/>
  <c r="BI453"/>
  <c r="BH453"/>
  <c r="BG453"/>
  <c r="BF453"/>
  <c r="T453"/>
  <c r="R453"/>
  <c r="P453"/>
  <c r="BI446"/>
  <c r="BH446"/>
  <c r="BG446"/>
  <c r="BF446"/>
  <c r="T446"/>
  <c r="R446"/>
  <c r="P446"/>
  <c r="BI437"/>
  <c r="BH437"/>
  <c r="BG437"/>
  <c r="BF437"/>
  <c r="T437"/>
  <c r="R437"/>
  <c r="P437"/>
  <c r="BI426"/>
  <c r="BH426"/>
  <c r="BG426"/>
  <c r="BF426"/>
  <c r="T426"/>
  <c r="R426"/>
  <c r="P426"/>
  <c r="BI417"/>
  <c r="BH417"/>
  <c r="BG417"/>
  <c r="BF417"/>
  <c r="T417"/>
  <c r="R417"/>
  <c r="P417"/>
  <c r="BI370"/>
  <c r="BH370"/>
  <c r="BG370"/>
  <c r="BF370"/>
  <c r="T370"/>
  <c r="R370"/>
  <c r="P370"/>
  <c r="BI362"/>
  <c r="BH362"/>
  <c r="BG362"/>
  <c r="BF362"/>
  <c r="T362"/>
  <c r="R362"/>
  <c r="P362"/>
  <c r="BI350"/>
  <c r="BH350"/>
  <c r="BG350"/>
  <c r="BF350"/>
  <c r="T350"/>
  <c r="R350"/>
  <c r="P350"/>
  <c r="BI347"/>
  <c r="BH347"/>
  <c r="BG347"/>
  <c r="BF347"/>
  <c r="T347"/>
  <c r="R347"/>
  <c r="P347"/>
  <c r="BI344"/>
  <c r="BH344"/>
  <c r="BG344"/>
  <c r="BF344"/>
  <c r="T344"/>
  <c r="R344"/>
  <c r="P344"/>
  <c r="BI341"/>
  <c r="BH341"/>
  <c r="BG341"/>
  <c r="BF341"/>
  <c r="T341"/>
  <c r="R341"/>
  <c r="P341"/>
  <c r="BI339"/>
  <c r="BH339"/>
  <c r="BG339"/>
  <c r="BF339"/>
  <c r="T339"/>
  <c r="R339"/>
  <c r="P339"/>
  <c r="BI310"/>
  <c r="BH310"/>
  <c r="BG310"/>
  <c r="BF310"/>
  <c r="T310"/>
  <c r="R310"/>
  <c r="P310"/>
  <c r="BI304"/>
  <c r="BH304"/>
  <c r="BG304"/>
  <c r="BF304"/>
  <c r="T304"/>
  <c r="R304"/>
  <c r="P304"/>
  <c r="BI284"/>
  <c r="BH284"/>
  <c r="BG284"/>
  <c r="BF284"/>
  <c r="T284"/>
  <c r="R284"/>
  <c r="P284"/>
  <c r="BI276"/>
  <c r="BH276"/>
  <c r="BG276"/>
  <c r="BF276"/>
  <c r="T276"/>
  <c r="R276"/>
  <c r="P276"/>
  <c r="BI273"/>
  <c r="BH273"/>
  <c r="BG273"/>
  <c r="BF273"/>
  <c r="T273"/>
  <c r="T272"/>
  <c r="R273"/>
  <c r="R272"/>
  <c r="P273"/>
  <c r="P272"/>
  <c r="BI269"/>
  <c r="BH269"/>
  <c r="BG269"/>
  <c r="BF269"/>
  <c r="T269"/>
  <c r="R269"/>
  <c r="P269"/>
  <c r="BI263"/>
  <c r="BH263"/>
  <c r="BG263"/>
  <c r="BF263"/>
  <c r="T263"/>
  <c r="R263"/>
  <c r="P263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48"/>
  <c r="BH248"/>
  <c r="BG248"/>
  <c r="BF248"/>
  <c r="T248"/>
  <c r="R248"/>
  <c r="P248"/>
  <c r="BI241"/>
  <c r="BH241"/>
  <c r="BG241"/>
  <c r="BF241"/>
  <c r="T241"/>
  <c r="R241"/>
  <c r="P241"/>
  <c r="BI236"/>
  <c r="BH236"/>
  <c r="BG236"/>
  <c r="BF236"/>
  <c r="T236"/>
  <c r="R236"/>
  <c r="P236"/>
  <c r="BI211"/>
  <c r="BH211"/>
  <c r="BG211"/>
  <c r="BF211"/>
  <c r="T211"/>
  <c r="R211"/>
  <c r="P211"/>
  <c r="BI195"/>
  <c r="BH195"/>
  <c r="BG195"/>
  <c r="BF195"/>
  <c r="T195"/>
  <c r="R195"/>
  <c r="P195"/>
  <c r="BI188"/>
  <c r="BH188"/>
  <c r="BG188"/>
  <c r="BF188"/>
  <c r="T188"/>
  <c r="R188"/>
  <c r="P188"/>
  <c r="BI181"/>
  <c r="BH181"/>
  <c r="BG181"/>
  <c r="BF181"/>
  <c r="T181"/>
  <c r="R181"/>
  <c r="P181"/>
  <c r="BI172"/>
  <c r="BH172"/>
  <c r="BG172"/>
  <c r="BF172"/>
  <c r="T172"/>
  <c r="R172"/>
  <c r="P172"/>
  <c r="BI159"/>
  <c r="BH159"/>
  <c r="BG159"/>
  <c r="BF159"/>
  <c r="T159"/>
  <c r="R159"/>
  <c r="P159"/>
  <c r="BI146"/>
  <c r="BH146"/>
  <c r="BG146"/>
  <c r="BF146"/>
  <c r="T146"/>
  <c r="R146"/>
  <c r="P146"/>
  <c r="BI139"/>
  <c r="BH139"/>
  <c r="BG139"/>
  <c r="BF139"/>
  <c r="T139"/>
  <c r="T135"/>
  <c r="R139"/>
  <c r="R135"/>
  <c r="P139"/>
  <c r="P135"/>
  <c r="BI136"/>
  <c r="BH136"/>
  <c r="BG136"/>
  <c r="BF136"/>
  <c r="T136"/>
  <c r="R136"/>
  <c r="P136"/>
  <c r="BI132"/>
  <c r="BH132"/>
  <c r="BG132"/>
  <c r="BF132"/>
  <c r="T132"/>
  <c r="T131"/>
  <c r="R132"/>
  <c r="R131"/>
  <c r="P132"/>
  <c r="P131"/>
  <c r="J125"/>
  <c r="F125"/>
  <c r="F123"/>
  <c r="E121"/>
  <c r="J91"/>
  <c r="F91"/>
  <c r="F89"/>
  <c r="E87"/>
  <c r="J24"/>
  <c r="E24"/>
  <c r="J126"/>
  <c r="J23"/>
  <c r="J18"/>
  <c r="E18"/>
  <c r="F92"/>
  <c r="J17"/>
  <c r="J12"/>
  <c r="J123"/>
  <c r="E7"/>
  <c r="E119"/>
  <c i="1" r="L90"/>
  <c r="AM90"/>
  <c r="AM89"/>
  <c r="L89"/>
  <c r="AM87"/>
  <c r="L87"/>
  <c r="L85"/>
  <c r="L84"/>
  <c i="2" r="J195"/>
  <c r="BK453"/>
  <c r="BK195"/>
  <c r="J347"/>
  <c r="BK188"/>
  <c r="J565"/>
  <c r="J519"/>
  <c r="J236"/>
  <c i="3" r="J127"/>
  <c i="2" r="BK495"/>
  <c r="BK284"/>
  <c r="J437"/>
  <c r="J172"/>
  <c r="BK132"/>
  <c r="J339"/>
  <c r="J269"/>
  <c r="J252"/>
  <c r="J132"/>
  <c r="BK519"/>
  <c r="BK339"/>
  <c r="BK172"/>
  <c r="BK526"/>
  <c r="J350"/>
  <c r="BK139"/>
  <c r="J370"/>
  <c r="BK136"/>
  <c r="J256"/>
  <c r="BK562"/>
  <c r="J481"/>
  <c r="BK181"/>
  <c i="3" r="J123"/>
  <c r="BK125"/>
  <c i="2" r="BK525"/>
  <c r="J241"/>
  <c r="BK256"/>
  <c r="J483"/>
  <c r="J258"/>
  <c r="J525"/>
  <c r="BK241"/>
  <c r="J344"/>
  <c r="J181"/>
  <c r="BK548"/>
  <c r="BK211"/>
  <c r="J276"/>
  <c r="J136"/>
  <c r="J362"/>
  <c i="3" r="BK128"/>
  <c r="BK126"/>
  <c i="2" r="BK370"/>
  <c r="BK350"/>
  <c r="J528"/>
  <c r="BK263"/>
  <c r="BK528"/>
  <c r="BK543"/>
  <c r="J446"/>
  <c r="J263"/>
  <c r="J273"/>
  <c r="BK531"/>
  <c r="BK252"/>
  <c r="BK565"/>
  <c r="J310"/>
  <c i="3" r="J122"/>
  <c r="J125"/>
  <c i="2" r="BK537"/>
  <c r="BK347"/>
  <c r="J139"/>
  <c r="BK269"/>
  <c r="J548"/>
  <c r="J304"/>
  <c r="BK260"/>
  <c r="BK146"/>
  <c r="J526"/>
  <c r="BK362"/>
  <c r="J546"/>
  <c r="BK481"/>
  <c r="BK159"/>
  <c r="J495"/>
  <c r="BK258"/>
  <c r="J146"/>
  <c r="BK341"/>
  <c r="J562"/>
  <c r="BK254"/>
  <c i="3" r="J126"/>
  <c i="2" r="BK417"/>
  <c r="BK344"/>
  <c r="J537"/>
  <c r="J341"/>
  <c r="J426"/>
  <c r="J284"/>
  <c r="BK236"/>
  <c r="J453"/>
  <c r="J254"/>
  <c r="J531"/>
  <c r="J417"/>
  <c r="BK276"/>
  <c r="BK550"/>
  <c r="BK446"/>
  <c r="J248"/>
  <c r="J543"/>
  <c r="J211"/>
  <c r="BK568"/>
  <c r="BK535"/>
  <c r="BK273"/>
  <c i="3" r="BK127"/>
  <c r="BK122"/>
  <c i="2" r="J535"/>
  <c r="BK248"/>
  <c r="BK426"/>
  <c r="J159"/>
  <c r="J550"/>
  <c r="BK310"/>
  <c r="BK253"/>
  <c r="BK546"/>
  <c r="BK437"/>
  <c r="J188"/>
  <c r="BK483"/>
  <c r="BK304"/>
  <c i="1" r="AS94"/>
  <c i="2" r="J253"/>
  <c r="J568"/>
  <c r="J260"/>
  <c i="3" r="BK123"/>
  <c r="J128"/>
  <c i="2" l="1" r="BK251"/>
  <c r="J251"/>
  <c r="J101"/>
  <c r="BK275"/>
  <c r="J275"/>
  <c r="J104"/>
  <c r="P482"/>
  <c r="BK549"/>
  <c r="J549"/>
  <c r="J109"/>
  <c r="BK145"/>
  <c r="R251"/>
  <c r="P275"/>
  <c r="BK482"/>
  <c r="J482"/>
  <c r="J106"/>
  <c r="R549"/>
  <c i="3" r="P121"/>
  <c i="2" r="P251"/>
  <c r="R275"/>
  <c r="T482"/>
  <c r="P549"/>
  <c i="3" r="T121"/>
  <c i="2" r="T340"/>
  <c r="T274"/>
  <c r="T527"/>
  <c r="R536"/>
  <c i="3" r="R121"/>
  <c i="2" r="T145"/>
  <c r="T130"/>
  <c r="P340"/>
  <c r="P274"/>
  <c r="BK527"/>
  <c r="J527"/>
  <c r="J107"/>
  <c r="T549"/>
  <c i="3" r="BK124"/>
  <c r="J124"/>
  <c r="J99"/>
  <c i="2" r="R145"/>
  <c r="R130"/>
  <c r="BK340"/>
  <c r="BK274"/>
  <c r="J274"/>
  <c r="J103"/>
  <c r="R527"/>
  <c r="T536"/>
  <c i="3" r="R124"/>
  <c i="2" r="P145"/>
  <c r="P130"/>
  <c r="P129"/>
  <c i="1" r="AU95"/>
  <c i="2" r="T251"/>
  <c r="T275"/>
  <c r="R482"/>
  <c r="P536"/>
  <c i="3" r="T124"/>
  <c i="2" r="R340"/>
  <c r="R274"/>
  <c r="P527"/>
  <c r="BK536"/>
  <c r="J536"/>
  <c r="J108"/>
  <c i="3" r="BK121"/>
  <c r="J121"/>
  <c r="J98"/>
  <c r="P124"/>
  <c i="2" r="BK131"/>
  <c r="J131"/>
  <c r="J98"/>
  <c r="BK135"/>
  <c r="J135"/>
  <c r="J99"/>
  <c r="BK272"/>
  <c r="J272"/>
  <c r="J102"/>
  <c i="3" r="E85"/>
  <c r="J116"/>
  <c i="2" r="J145"/>
  <c r="J100"/>
  <c i="3" r="F116"/>
  <c r="BE128"/>
  <c r="J113"/>
  <c r="BE123"/>
  <c i="2" r="J340"/>
  <c r="J105"/>
  <c i="3" r="BE126"/>
  <c r="BE122"/>
  <c r="BE125"/>
  <c r="BE127"/>
  <c i="2" r="J92"/>
  <c r="BE159"/>
  <c r="BE195"/>
  <c r="BE341"/>
  <c r="BE350"/>
  <c r="BE437"/>
  <c r="BE446"/>
  <c r="BE483"/>
  <c r="BE546"/>
  <c r="BE550"/>
  <c r="BE562"/>
  <c r="BE565"/>
  <c r="BE568"/>
  <c r="BE132"/>
  <c r="BE181"/>
  <c r="BE370"/>
  <c r="BE426"/>
  <c r="BE519"/>
  <c r="E85"/>
  <c r="F126"/>
  <c r="BE344"/>
  <c r="BE417"/>
  <c r="BE531"/>
  <c r="BE543"/>
  <c r="BE236"/>
  <c r="BE241"/>
  <c r="BE248"/>
  <c r="BE136"/>
  <c r="BE139"/>
  <c r="BE252"/>
  <c r="BE256"/>
  <c r="BE258"/>
  <c r="BE273"/>
  <c r="BE276"/>
  <c r="BE481"/>
  <c r="J89"/>
  <c r="BE188"/>
  <c r="BE211"/>
  <c r="BE254"/>
  <c r="BE495"/>
  <c r="BE535"/>
  <c r="BE537"/>
  <c r="BE253"/>
  <c r="BE260"/>
  <c r="BE284"/>
  <c r="BE304"/>
  <c r="BE310"/>
  <c r="BE339"/>
  <c r="BE347"/>
  <c r="BE362"/>
  <c r="BE453"/>
  <c r="BE525"/>
  <c r="BE526"/>
  <c r="BE528"/>
  <c r="BE548"/>
  <c r="BE146"/>
  <c r="BE172"/>
  <c r="BE263"/>
  <c r="BE269"/>
  <c r="F34"/>
  <c i="1" r="BA95"/>
  <c i="3" r="F35"/>
  <c i="1" r="BB96"/>
  <c i="3" r="F37"/>
  <c i="1" r="BD96"/>
  <c i="2" r="J34"/>
  <c i="1" r="AW95"/>
  <c i="2" r="F35"/>
  <c i="1" r="BB95"/>
  <c i="2" r="F36"/>
  <c i="1" r="BC95"/>
  <c i="2" r="F37"/>
  <c i="1" r="BD95"/>
  <c i="3" r="J34"/>
  <c i="1" r="AW96"/>
  <c i="3" r="F34"/>
  <c i="1" r="BA96"/>
  <c i="3" r="F36"/>
  <c i="1" r="BC96"/>
  <c i="2" l="1" r="R129"/>
  <c r="BK130"/>
  <c r="BK129"/>
  <c r="J129"/>
  <c r="J96"/>
  <c i="3" r="R120"/>
  <c r="R119"/>
  <c r="T120"/>
  <c r="T119"/>
  <c i="2" r="T129"/>
  <c i="3" r="P120"/>
  <c r="P119"/>
  <c i="1" r="AU96"/>
  <c i="3" r="BK120"/>
  <c r="J120"/>
  <c r="J97"/>
  <c i="1" r="AU94"/>
  <c r="BA94"/>
  <c r="W30"/>
  <c r="BD94"/>
  <c r="W33"/>
  <c i="3" r="F33"/>
  <c i="1" r="AZ96"/>
  <c i="2" r="F33"/>
  <c i="1" r="AZ95"/>
  <c i="2" r="J33"/>
  <c i="1" r="AV95"/>
  <c r="AT95"/>
  <c r="BB94"/>
  <c r="W31"/>
  <c r="BC94"/>
  <c r="AY94"/>
  <c i="3" r="J33"/>
  <c i="1" r="AV96"/>
  <c r="AT96"/>
  <c i="2" l="1" r="J130"/>
  <c r="J97"/>
  <c i="3" r="BK119"/>
  <c r="J119"/>
  <c r="J30"/>
  <c i="1" r="AG96"/>
  <c i="2" r="J30"/>
  <c i="1" r="AG95"/>
  <c r="AZ94"/>
  <c r="AV94"/>
  <c r="AK29"/>
  <c r="W32"/>
  <c r="AX94"/>
  <c r="AW94"/>
  <c r="AK30"/>
  <c i="3" l="1" r="J39"/>
  <c i="2" r="J39"/>
  <c i="3" r="J96"/>
  <c i="1" r="AN95"/>
  <c r="AN96"/>
  <c r="AG94"/>
  <c r="AK26"/>
  <c r="AK35"/>
  <c r="AT94"/>
  <c r="W29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<sst xmlns="http://schemas.openxmlformats.org/spreadsheetml/2006/main">
  <si>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</si>
  <si>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</si>
  <si>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</si>
  <si>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</si>
  <si>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</si>
  <si>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{22571ae7-0203-46b8-bc44-c0f65f4b32cd}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</si>
  <si>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</si>
  <si>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</si>
  <si>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</si>
  <si>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</si>
  <si>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</si>
  <si>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</si>
  <si>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</si>
  <si>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</si>
  <si>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1907_01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</si>
  <si>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</si>
  <si>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</si>
  <si>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Základní Školy, ul. Komenského č.p.11, Ústí nad Orlicí</t>
  </si>
  <si>
    <t>KSO:</t>
  </si>
  <si>
    <t>CC-CZ:</t>
  </si>
  <si>
    <t>Místo:</t>
  </si>
  <si>
    <t>ul. Komenského č.p.11, Ústí nad Orlicí</t>
  </si>
  <si>
    <t>Datum:</t>
  </si>
  <si>
    <t>28. 1. 2021</t>
  </si>
  <si>
    <t>Zadavatel:</t>
  </si>
  <si>
    <t>IČ:</t>
  </si>
  <si>
    <t>00279676</t>
  </si>
  <si>
    <t>Město Ústí nad Orlicí, Sychrova 16, Ústí n. Orlicí</t>
  </si>
  <si>
    <t>DIČ:</t>
  </si>
  <si>
    <t>Uchazeč:</t>
  </si>
  <si>
    <t>Vyplň údaj</t>
  </si>
  <si>
    <t>Projektant:</t>
  </si>
  <si>
    <t>06428088</t>
  </si>
  <si>
    <t>ŽÁROVKA PROJEKTANTI,Křižíkova 788/2,Hradec Králové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</si>
  <si>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</si>
  <si>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</si>
  <si>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</si>
  <si>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</si>
  <si>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</si>
  <si>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</si>
  <si>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</si>
  <si>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</si>
  <si>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</si>
  <si>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</si>
  <si>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</si>
  <si>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</si>
  <si>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</si>
  <si>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</si>
  <si>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</si>
  <si>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</si>
  <si>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</si>
  <si>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</si>
  <si>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</si>
  <si>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</si>
  <si>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</si>
  <si>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</si>
  <si>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</si>
  <si>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</si>
  <si>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</si>
  <si>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</si>
  <si>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</si>
  <si>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</si>
  <si>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</si>
  <si>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</si>
  <si>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</si>
  <si>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</si>
  <si>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</si>
  <si>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</si>
  <si>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</si>
  <si>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</si>
  <si>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</si>
  <si>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</si>
  <si>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</si>
  <si>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</si>
  <si>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</si>
  <si>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</si>
  <si>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</si>
  <si>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</si>
  <si>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</si>
  <si>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</si>
  <si>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</si>
  <si>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</si>
  <si>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</si>
  <si>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</si>
  <si>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architektonicko stavební část</t>
  </si>
  <si>
    <t>STA</t>
  </si>
  <si>
    <t>1</t>
  </si>
  <si>
    <t>{d3d8d3ce-b939-4379-95da-ec01b6f53c7b}</t>
  </si>
  <si>
    <t>2</t>
  </si>
  <si>
    <t>SO 02</t>
  </si>
  <si>
    <t>VRN</t>
  </si>
  <si>
    <t>{14bbd49b-5956-4abd-847e-062a30e70715}</t>
  </si>
  <si>
    <t>KRYCÍ LIST SOUPISU PRACÍ</t>
  </si>
  <si>
    <t>Objekt:</t>
  </si>
  <si>
    <t>SO 01 - architektonicko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</si>
  <si>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</si>
  <si>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</si>
  <si>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</si>
  <si>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</si>
  <si>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</si>
  <si>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</si>
  <si>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</si>
  <si>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</si>
  <si>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</si>
  <si>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</si>
  <si>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</si>
  <si>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</si>
  <si>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</si>
  <si>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</si>
  <si>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</si>
  <si>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</si>
  <si>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</si>
  <si>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787 - Dokončovací práce - zasklívání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</si>
  <si>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</si>
  <si>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</si>
  <si>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</si>
  <si>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</si>
  <si>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</si>
  <si>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</si>
  <si>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</si>
  <si>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</si>
  <si>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</si>
  <si>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</si>
  <si>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</si>
  <si>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</si>
  <si>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</si>
  <si>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</si>
  <si>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</si>
  <si>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</si>
  <si>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</si>
  <si>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</si>
  <si>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</si>
  <si>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310239211</t>
  </si>
  <si>
    <t>Zazdívka otvorů pl do 4 m2 ve zdivu nadzákladovém cihlami pálenými na MVC</t>
  </si>
  <si>
    <t>m3</t>
  </si>
  <si>
    <t>CS ÚRS 2021 01</t>
  </si>
  <si>
    <t>4</t>
  </si>
  <si>
    <t>718764511</t>
  </si>
  <si>
    <t>VV</t>
  </si>
  <si>
    <t>dozdění ostění u okna v 1. NP</t>
  </si>
  <si>
    <t>0,42*0,45*2,42</t>
  </si>
  <si>
    <t>6</t>
  </si>
  <si>
    <t>Úpravy povrchů, podlahy a osazování výplní</t>
  </si>
  <si>
    <t>612325225</t>
  </si>
  <si>
    <t>Vápenocementová štuková omítka malých ploch do 4,0 m2 na stěnách</t>
  </si>
  <si>
    <t>kus</t>
  </si>
  <si>
    <t>2069638434</t>
  </si>
  <si>
    <t>omítka u dozdění ostění okna v 1. NP</t>
  </si>
  <si>
    <t>612325302</t>
  </si>
  <si>
    <t>Vápenocementová štuková omítka ostění nebo nadpraží</t>
  </si>
  <si>
    <t>m2</t>
  </si>
  <si>
    <t>752878661</t>
  </si>
  <si>
    <t>u dozdění ostění okna v 1. NP</t>
  </si>
  <si>
    <t>0,20*2,42</t>
  </si>
  <si>
    <t>oprava ostění u vybouraného parapetu u vstupních dveří spojovacího krčku</t>
  </si>
  <si>
    <t>0,24*0,70*4</t>
  </si>
  <si>
    <t>Součet</t>
  </si>
  <si>
    <t>9</t>
  </si>
  <si>
    <t>Ostatní konstrukce a práce, bourání</t>
  </si>
  <si>
    <t>949101111</t>
  </si>
  <si>
    <t>Lešení pomocné pro objekty pozemních staveb s lešeňovou podlahou v do 1,9 m zatížení do 150 kg/m2</t>
  </si>
  <si>
    <t>452076122</t>
  </si>
  <si>
    <t>výměna oken</t>
  </si>
  <si>
    <t>1. PP</t>
  </si>
  <si>
    <t>4,62*1,00</t>
  </si>
  <si>
    <t>2,07*1,00</t>
  </si>
  <si>
    <t>1,36*1,00</t>
  </si>
  <si>
    <t>2,22*1,00</t>
  </si>
  <si>
    <t>1. NP</t>
  </si>
  <si>
    <t>1,00*(5,59+2,53+2,97+3,70+2,81+6,115+2,55+2,81+5,59+6,78+2,71+2,58+5,075+5,565+2,82+2,535)</t>
  </si>
  <si>
    <t>1,00*(7,555+3,215*2+7,535+7,52+7,55)</t>
  </si>
  <si>
    <t>2. NP</t>
  </si>
  <si>
    <t>1,00*(5,59+2,53+2,97+3,74+2,73+6,025+2,60+2,715+5,59+6,48+2,71+2,58+4,01+1,96+5,075+5,385+5,645)</t>
  </si>
  <si>
    <t>5</t>
  </si>
  <si>
    <t>952901111</t>
  </si>
  <si>
    <t>Vyčištění budov bytové a občanské výstavby při výšce podlaží do 4 m</t>
  </si>
  <si>
    <t>600372776</t>
  </si>
  <si>
    <t>4,62*3,00</t>
  </si>
  <si>
    <t>2,07*3,00</t>
  </si>
  <si>
    <t>1,36*3,00</t>
  </si>
  <si>
    <t>2,22*3,00</t>
  </si>
  <si>
    <t>3,00*(5,59+2,53+2,97+3,70+2,81+6,115+2,55+2,81+5,59+6,78+2,71+2,58+5,075+5,565+2,82+2,535)</t>
  </si>
  <si>
    <t>3,00*(7,555+3,215*2+7,535+7,52+7,55)</t>
  </si>
  <si>
    <t>3,00*(5,59+2,53+2,97+3,74+2,73+6,025+2,60+2,715+5,59+6,48+2,71+2,58+4,01+1,96+5,075+5,385+5,645)</t>
  </si>
  <si>
    <t>962081141</t>
  </si>
  <si>
    <t>Bourání příček ze skleněných tvárnic tl do 150 mm</t>
  </si>
  <si>
    <t>-2068530347</t>
  </si>
  <si>
    <t>2,67*2,42</t>
  </si>
  <si>
    <t>1,14*2,00</t>
  </si>
  <si>
    <t>1,17*2,00</t>
  </si>
  <si>
    <t>2,67*2,41</t>
  </si>
  <si>
    <t>1,175*2,00*2</t>
  </si>
  <si>
    <t>7</t>
  </si>
  <si>
    <t>968062244</t>
  </si>
  <si>
    <t>Vybourání dřevěných rámů oken jednoduchých včetně křídel pl do 1 m2</t>
  </si>
  <si>
    <t>-1195297202</t>
  </si>
  <si>
    <t>0,51*0,56</t>
  </si>
  <si>
    <t>0,90*0,60</t>
  </si>
  <si>
    <t>0,89*0,60</t>
  </si>
  <si>
    <t>8</t>
  </si>
  <si>
    <t>968062245</t>
  </si>
  <si>
    <t>Vybourání dřevěných rámů oken jednoduchých včetně křídel pl do 2 m2</t>
  </si>
  <si>
    <t>738879820</t>
  </si>
  <si>
    <t>1,72*0,64</t>
  </si>
  <si>
    <t>2,69*0,64</t>
  </si>
  <si>
    <t>2,70*0,64</t>
  </si>
  <si>
    <t>1,70*0,64</t>
  </si>
  <si>
    <t>968062246</t>
  </si>
  <si>
    <t>Vybourání dřevěných rámů oken jednoduchých včetně křídel pl do 4 m2</t>
  </si>
  <si>
    <t>2084086733</t>
  </si>
  <si>
    <t>2,38*1,50</t>
  </si>
  <si>
    <t>2,40*0,90</t>
  </si>
  <si>
    <t>1,17*2,37</t>
  </si>
  <si>
    <t>1,18*2,37</t>
  </si>
  <si>
    <t>1,17*2,07</t>
  </si>
  <si>
    <t>1,18*2,07</t>
  </si>
  <si>
    <t>1,18*2,42</t>
  </si>
  <si>
    <t>1,49*2,37</t>
  </si>
  <si>
    <t>10</t>
  </si>
  <si>
    <t>968062247</t>
  </si>
  <si>
    <t>Vybourání dřevěných rámů oken jednoduchých včetně křídel pl přes 4 m2</t>
  </si>
  <si>
    <t>-396573333</t>
  </si>
  <si>
    <t>5,37*2,37</t>
  </si>
  <si>
    <t>2,465*2,37</t>
  </si>
  <si>
    <t>3,57*2,37</t>
  </si>
  <si>
    <t>2,37*2,37</t>
  </si>
  <si>
    <t>5,35*2,37</t>
  </si>
  <si>
    <t>2,36*2,37*2</t>
  </si>
  <si>
    <t>3,88*2,37</t>
  </si>
  <si>
    <t>5,07*2,37</t>
  </si>
  <si>
    <t>2,37*2,37*2</t>
  </si>
  <si>
    <t>2,35*2,37*2</t>
  </si>
  <si>
    <t>5,075*2,37</t>
  </si>
  <si>
    <t>5,08*2,37</t>
  </si>
  <si>
    <t>11</t>
  </si>
  <si>
    <t>968062456</t>
  </si>
  <si>
    <t>Vybourání dřevěných dveřních zárubní pl přes 2 m2</t>
  </si>
  <si>
    <t>1088141655</t>
  </si>
  <si>
    <t>1,78*3,07</t>
  </si>
  <si>
    <t>2,64*2,66*4</t>
  </si>
  <si>
    <t>12</t>
  </si>
  <si>
    <t>968072456</t>
  </si>
  <si>
    <t>Vybourání kovových dveřních zárubní pl přes 2 m2</t>
  </si>
  <si>
    <t>1522098258</t>
  </si>
  <si>
    <t>dveře včetně nadsvětlíku</t>
  </si>
  <si>
    <t>1,48*3,25</t>
  </si>
  <si>
    <t>0,94*3,05</t>
  </si>
  <si>
    <t>1,50*2,45</t>
  </si>
  <si>
    <t>13</t>
  </si>
  <si>
    <t>971033561</t>
  </si>
  <si>
    <t>Vybourání otvorů ve zdivu cihelném pl do 1 m2 na MVC nebo MV tl do 600 mm</t>
  </si>
  <si>
    <t>-1778734704</t>
  </si>
  <si>
    <t>vybourání parapetu o vstupních dveří do spojivacího krčku</t>
  </si>
  <si>
    <t>0,48*0,75*0,86*4</t>
  </si>
  <si>
    <t>997</t>
  </si>
  <si>
    <t>Přesun sutě</t>
  </si>
  <si>
    <t>14</t>
  </si>
  <si>
    <t>997013213</t>
  </si>
  <si>
    <t>Vnitrostaveništní doprava suti a vybouraných hmot pro budovy v do 12 m ručně</t>
  </si>
  <si>
    <t>t</t>
  </si>
  <si>
    <t>-1893122062</t>
  </si>
  <si>
    <t>997013501</t>
  </si>
  <si>
    <t>Odvoz suti a vybouraných hmot na skládku nebo meziskládku do 1 km se složením</t>
  </si>
  <si>
    <t>-1608555310</t>
  </si>
  <si>
    <t>16</t>
  </si>
  <si>
    <t>997013509</t>
  </si>
  <si>
    <t>Příplatek k odvozu suti a vybouraných hmot na skládku ZKD 1 km přes 1 km</t>
  </si>
  <si>
    <t>901453877</t>
  </si>
  <si>
    <t>17,822*7 'Přepočtené koeficientem množství</t>
  </si>
  <si>
    <t>17</t>
  </si>
  <si>
    <t>997013603</t>
  </si>
  <si>
    <t>Poplatek za uložení na skládce (skládkovné) stavebního odpadu cihelného kód odpadu 17 01 02</t>
  </si>
  <si>
    <t>-455438830</t>
  </si>
  <si>
    <t>2,228</t>
  </si>
  <si>
    <t>18</t>
  </si>
  <si>
    <t>997013607</t>
  </si>
  <si>
    <t>Poplatek za uložení na skládce (skládkovné) stavebního odpadu keramického kód odpadu 17 01 03</t>
  </si>
  <si>
    <t>-1969216290</t>
  </si>
  <si>
    <t>0,273</t>
  </si>
  <si>
    <t>19</t>
  </si>
  <si>
    <t>997013631</t>
  </si>
  <si>
    <t>Poplatek za uložení na skládce (skládkovné) stavebního odpadu směsného kód odpadu 17 09 04</t>
  </si>
  <si>
    <t>-337642450</t>
  </si>
  <si>
    <t>17,822-2,228-0,273-5,858-8,306</t>
  </si>
  <si>
    <t>20</t>
  </si>
  <si>
    <t>997013804</t>
  </si>
  <si>
    <t>Poplatek za uložení na skládce (skládkovné) stavebního odpadu ze skla kód odpadu 17 02 02</t>
  </si>
  <si>
    <t>-1818579045</t>
  </si>
  <si>
    <t>skleněné tvárnice</t>
  </si>
  <si>
    <t>1,822</t>
  </si>
  <si>
    <t>sklo</t>
  </si>
  <si>
    <t>4,036</t>
  </si>
  <si>
    <t>997013811</t>
  </si>
  <si>
    <t>Poplatek za uložení na skládce (skládkovné) stavebního odpadu dřevěného kód odpadu 17 02 01</t>
  </si>
  <si>
    <t>424090599</t>
  </si>
  <si>
    <t>okna</t>
  </si>
  <si>
    <t>0,056+0,175+0,815+5,012+2,248</t>
  </si>
  <si>
    <t>998</t>
  </si>
  <si>
    <t>Přesun hmot</t>
  </si>
  <si>
    <t>22</t>
  </si>
  <si>
    <t>998018002</t>
  </si>
  <si>
    <t>Přesun hmot ruční pro budovy v do 12 m</t>
  </si>
  <si>
    <t>-116336564</t>
  </si>
  <si>
    <t>PSV</t>
  </si>
  <si>
    <t>Práce a dodávky PSV</t>
  </si>
  <si>
    <t>764</t>
  </si>
  <si>
    <t>Konstrukce klempířské</t>
  </si>
  <si>
    <t>23</t>
  </si>
  <si>
    <t>764002851</t>
  </si>
  <si>
    <t>Demontáž oplechování parapetů do suti</t>
  </si>
  <si>
    <t>m</t>
  </si>
  <si>
    <t>1006670989</t>
  </si>
  <si>
    <t>2,34</t>
  </si>
  <si>
    <t>5,33+2,35+1,13*2+3,54+2,35+5,33*2+2,35*4+2,65*5+1,15*4+3,83+5,05</t>
  </si>
  <si>
    <t>5,33*3+2,35*5+1,13*2+3,54+2,65+1,15*4+2,35+1,45+3,83+5,05+5,06</t>
  </si>
  <si>
    <t>24</t>
  </si>
  <si>
    <t>764226444.R01</t>
  </si>
  <si>
    <t>Oplechování parapetů rovných celoplošně lepené z Al plechu rš 280 mm, barva RAL 7016</t>
  </si>
  <si>
    <t>351852423</t>
  </si>
  <si>
    <t>K.10</t>
  </si>
  <si>
    <t>5,20*6</t>
  </si>
  <si>
    <t>K.11</t>
  </si>
  <si>
    <t>4,90*4</t>
  </si>
  <si>
    <t>K.12</t>
  </si>
  <si>
    <t>2,60*2</t>
  </si>
  <si>
    <t>K.13</t>
  </si>
  <si>
    <t>2,30*12</t>
  </si>
  <si>
    <t>K.14</t>
  </si>
  <si>
    <t>4,00</t>
  </si>
  <si>
    <t>K.15</t>
  </si>
  <si>
    <t>3,50*3</t>
  </si>
  <si>
    <t>K.16</t>
  </si>
  <si>
    <t>1,10*13</t>
  </si>
  <si>
    <t>K.37</t>
  </si>
  <si>
    <t>2,50*1</t>
  </si>
  <si>
    <t>K.38</t>
  </si>
  <si>
    <t>25</t>
  </si>
  <si>
    <t>764226447.R01</t>
  </si>
  <si>
    <t>Oplechování parapetů rovných celoplošně lepené z Al plechu rš 550 mm, barva RAL 7016</t>
  </si>
  <si>
    <t>2036478915</t>
  </si>
  <si>
    <t>K.23</t>
  </si>
  <si>
    <t>2,53*2</t>
  </si>
  <si>
    <t>K.24</t>
  </si>
  <si>
    <t>2,65*2</t>
  </si>
  <si>
    <t>26</t>
  </si>
  <si>
    <t>764321403.R01</t>
  </si>
  <si>
    <t>Lemování oken z AL plechu rš 100 mm</t>
  </si>
  <si>
    <t>236544884</t>
  </si>
  <si>
    <t>pracovní spára z vnitřní i vnější strany</t>
  </si>
  <si>
    <t>okno 0.01</t>
  </si>
  <si>
    <t>(2,34+1,472*2)*2</t>
  </si>
  <si>
    <t>okno 0.05</t>
  </si>
  <si>
    <t>(2,40+0,90*2)*2</t>
  </si>
  <si>
    <t>okno 0.06</t>
  </si>
  <si>
    <t>(2,37+2,37*2)*11*2</t>
  </si>
  <si>
    <t>okno 0.07</t>
  </si>
  <si>
    <t>(5,07+2,37*2)*4*2</t>
  </si>
  <si>
    <t>okno 0.08</t>
  </si>
  <si>
    <t>(3,57+2,37*2)*2</t>
  </si>
  <si>
    <t>okno 0.09</t>
  </si>
  <si>
    <t>(5,37+2,37*2)*7*2</t>
  </si>
  <si>
    <t>okno 0.10</t>
  </si>
  <si>
    <t>okno 0.11</t>
  </si>
  <si>
    <t>(1,49+2,37*2)*2</t>
  </si>
  <si>
    <t>okno 0.12</t>
  </si>
  <si>
    <t>(1,17+2,37*2)*8*2</t>
  </si>
  <si>
    <t>okno 0.17</t>
  </si>
  <si>
    <t>2*3,14*1,125*2</t>
  </si>
  <si>
    <t>okno 0.19</t>
  </si>
  <si>
    <t>(2,70+0,64*2)*4*2</t>
  </si>
  <si>
    <t>okno 0.13</t>
  </si>
  <si>
    <t>(1,17+2,37*2)*4*2</t>
  </si>
  <si>
    <t>okno 0.14</t>
  </si>
  <si>
    <t>(2,67+2,41*2)*2*2</t>
  </si>
  <si>
    <t>27</t>
  </si>
  <si>
    <t>998764202</t>
  </si>
  <si>
    <t>Přesun hmot procentní pro konstrukce klempířské v objektech v do 12 m</t>
  </si>
  <si>
    <t>%</t>
  </si>
  <si>
    <t>1179486366</t>
  </si>
  <si>
    <t>766</t>
  </si>
  <si>
    <t>Konstrukce truhlářské</t>
  </si>
  <si>
    <t>28</t>
  </si>
  <si>
    <t>766.R01</t>
  </si>
  <si>
    <t>D+M parapetu typu 01 s větrací mřížkou, šířky 720 mm, výšky 600 mm, včetně nosné konstrukce, všech systémových detailů, kování, kotvení, pomocného materiálu - viz. podrobný popis PD</t>
  </si>
  <si>
    <t>888538361</t>
  </si>
  <si>
    <t>TM08</t>
  </si>
  <si>
    <t>5,59*2</t>
  </si>
  <si>
    <t>29</t>
  </si>
  <si>
    <t>766.R02</t>
  </si>
  <si>
    <t>D+M parapetu typu 01 s větrací mřížkou, šířky 680 mm, výšky 600 mm, včetně nosné konstrukce, všech systémových detailů, kování, kotvení, pomocného materiálu - viz. podrobný popis PD</t>
  </si>
  <si>
    <t>1037679115</t>
  </si>
  <si>
    <t>TM10</t>
  </si>
  <si>
    <t>30</t>
  </si>
  <si>
    <t>766.R03</t>
  </si>
  <si>
    <t>D+M parapetu typu 01 s větrací mřížkou, šířky 665 mm, výšky 600 mm, včetně nosné konstrukce, všech systémových detailů, kování, kotvení, pomocného materiálu - viz. podrobný popis PD</t>
  </si>
  <si>
    <t>288755754</t>
  </si>
  <si>
    <t>TM11</t>
  </si>
  <si>
    <t>6,115*2</t>
  </si>
  <si>
    <t>31</t>
  </si>
  <si>
    <t>766.R04</t>
  </si>
  <si>
    <t>D+M parapetu typu 01 s větrací mřížkou, šířky 660 mm, výšky 600 mm, včetně nosné konstrukce, všech systémových detailů, kování, kotvení, pomocného materiálu - viz. podrobný popis PD</t>
  </si>
  <si>
    <t>361488487</t>
  </si>
  <si>
    <t>TM12</t>
  </si>
  <si>
    <t>2,55*2</t>
  </si>
  <si>
    <t>TM13</t>
  </si>
  <si>
    <t>2,35*2</t>
  </si>
  <si>
    <t>TM14</t>
  </si>
  <si>
    <t>5,33*1</t>
  </si>
  <si>
    <t>TM15</t>
  </si>
  <si>
    <t>5,33*4</t>
  </si>
  <si>
    <t>TM16</t>
  </si>
  <si>
    <t>5,33*2</t>
  </si>
  <si>
    <t>32</t>
  </si>
  <si>
    <t>766441811</t>
  </si>
  <si>
    <t>Demontáž parapetních desek dřevěných nebo plastových šířky do 30 cm délky do 1,0 m</t>
  </si>
  <si>
    <t>154381660</t>
  </si>
  <si>
    <t>okna do 1 m2</t>
  </si>
  <si>
    <t>"0,51*0,56" 1</t>
  </si>
  <si>
    <t>"0,90*0,60" 1</t>
  </si>
  <si>
    <t>"0,89*0,60" 1</t>
  </si>
  <si>
    <t>33</t>
  </si>
  <si>
    <t>766441821</t>
  </si>
  <si>
    <t>Demontáž parapetních desek dřevěných nebo plastových šířky do 30 cm délky přes 1,0 m</t>
  </si>
  <si>
    <t>-942345399</t>
  </si>
  <si>
    <t>okna do 2 m2</t>
  </si>
  <si>
    <t>"1,72*0,64" 1</t>
  </si>
  <si>
    <t>"2,69*0,64" 1</t>
  </si>
  <si>
    <t>"2,70*0,64" 1</t>
  </si>
  <si>
    <t>"1,70*0,64" 1</t>
  </si>
  <si>
    <t>okna do 4 m2</t>
  </si>
  <si>
    <t>"2,38*1,50" 1</t>
  </si>
  <si>
    <t>"2,40*0,90" 1</t>
  </si>
  <si>
    <t>"1,17*2,37" 1</t>
  </si>
  <si>
    <t>"1,18*2,37" 1</t>
  </si>
  <si>
    <t>"1,17*2,07" 1</t>
  </si>
  <si>
    <t>"1,18*2,07" 1</t>
  </si>
  <si>
    <t>"1,18*2,42" 1</t>
  </si>
  <si>
    <t>"1,49*2,37" 1</t>
  </si>
  <si>
    <t>okna přes 4 m2</t>
  </si>
  <si>
    <t>"5,37*2,37" 1</t>
  </si>
  <si>
    <t>"2,465*2,37" 1</t>
  </si>
  <si>
    <t>"3,57*2,37" 1</t>
  </si>
  <si>
    <t>"2,37*2,37" 1</t>
  </si>
  <si>
    <t>"5,35*2,37" 1</t>
  </si>
  <si>
    <t>"2,36*2,37*2" 2</t>
  </si>
  <si>
    <t>"3,88*2,37" 1</t>
  </si>
  <si>
    <t>"5,07*2,37" 1</t>
  </si>
  <si>
    <t>"2,37*2,37*2" 2</t>
  </si>
  <si>
    <t>"2,35*2,37*2" 2</t>
  </si>
  <si>
    <t>"5,075*2,37" 1</t>
  </si>
  <si>
    <t>"5,08*2,37" 1</t>
  </si>
  <si>
    <t>34</t>
  </si>
  <si>
    <t>766694112</t>
  </si>
  <si>
    <t>Montáž parapetních desek dřevěných nebo plastových šířky do 30 cm délky do 1,6 m</t>
  </si>
  <si>
    <t>1001638759</t>
  </si>
  <si>
    <t>typ 02</t>
  </si>
  <si>
    <t>TM05 - délka 1 250 mm</t>
  </si>
  <si>
    <t>TM07 - délka 1 200 mm</t>
  </si>
  <si>
    <t>TM17 - délka 1 500 mm</t>
  </si>
  <si>
    <t>35</t>
  </si>
  <si>
    <t>766694113</t>
  </si>
  <si>
    <t>Montáž parapetních desek dřevěných nebo plastových šířky do 30 cm délky do 2,6 m</t>
  </si>
  <si>
    <t>-1760503772</t>
  </si>
  <si>
    <t>typ 2</t>
  </si>
  <si>
    <t>TM01 - délka 2 380 mm</t>
  </si>
  <si>
    <t>TM02 - délka 2 310 mm</t>
  </si>
  <si>
    <t>TM04 - délka 2 370 mm</t>
  </si>
  <si>
    <t>TM22 - délka 2 350 mm</t>
  </si>
  <si>
    <t>36</t>
  </si>
  <si>
    <t>766694114</t>
  </si>
  <si>
    <t>Montáž parapetních desek dřevěných nebo plastových šířky do 30 cm délky do 3,6 m</t>
  </si>
  <si>
    <t>-201662199</t>
  </si>
  <si>
    <t>TM03 - délka 3 570 mm</t>
  </si>
  <si>
    <t>TM06 - délka 2 700 mm</t>
  </si>
  <si>
    <t>TM 20 - délka 2 650 mm</t>
  </si>
  <si>
    <t>37</t>
  </si>
  <si>
    <t>766694115</t>
  </si>
  <si>
    <t>Montáž parapetních desek dřevěných nebo plastových šířky do 30 cm délky přes 3,6 m</t>
  </si>
  <si>
    <t>782693604</t>
  </si>
  <si>
    <t>TM19 - délka 5 060 mm</t>
  </si>
  <si>
    <t>TM21 - délka 5 330 m</t>
  </si>
  <si>
    <t>38</t>
  </si>
  <si>
    <t>M</t>
  </si>
  <si>
    <t>60794102.R01</t>
  </si>
  <si>
    <t>parapet s nosem šířky 220 mm včetně boční krytky, vysoce kvalitní PVC-U materiál, povrchová úprava z vysoce odolného CPL laminátu na bázi pryskyřice</t>
  </si>
  <si>
    <t>958521706</t>
  </si>
  <si>
    <t>1*1,25</t>
  </si>
  <si>
    <t>2*1,20</t>
  </si>
  <si>
    <t>1*1,50</t>
  </si>
  <si>
    <t>1*2,38</t>
  </si>
  <si>
    <t>1*2,31</t>
  </si>
  <si>
    <t>5*2,37</t>
  </si>
  <si>
    <t>6*2,35</t>
  </si>
  <si>
    <t>2*3,57</t>
  </si>
  <si>
    <t>4*2,70</t>
  </si>
  <si>
    <t>2*2,65</t>
  </si>
  <si>
    <t>5*5,06</t>
  </si>
  <si>
    <t>6*5,33</t>
  </si>
  <si>
    <t>116,31*1,1 'Přepočtené koeficientem množství</t>
  </si>
  <si>
    <t>39</t>
  </si>
  <si>
    <t>998766202</t>
  </si>
  <si>
    <t>Přesun hmot procentní pro konstrukce truhlářské v objektech v do 12 m</t>
  </si>
  <si>
    <t>-55143998</t>
  </si>
  <si>
    <t>767</t>
  </si>
  <si>
    <t>Konstrukce zámečnické</t>
  </si>
  <si>
    <t>40</t>
  </si>
  <si>
    <t>767.D</t>
  </si>
  <si>
    <t>D + M vstupních dveří s nadsvětlíkem, AL profil, tep. izol. trojsklo, středové stěsnění, RAL 7016, U = 0,90 W/(m2K), včetně veškerého příslušenství</t>
  </si>
  <si>
    <t>-1737430239</t>
  </si>
  <si>
    <t>dveře 0.02</t>
  </si>
  <si>
    <t>dveře 0.03</t>
  </si>
  <si>
    <t>dveře 0.04</t>
  </si>
  <si>
    <t>1,50*2,40</t>
  </si>
  <si>
    <t>okno 0.16</t>
  </si>
  <si>
    <t>dveře 0.18</t>
  </si>
  <si>
    <t>41</t>
  </si>
  <si>
    <t>767.O</t>
  </si>
  <si>
    <t>D + M výplní otvorů, AL profil, tep. izol. trojsklo, středové stěsnění, RAL 7016, U = 0,90 W/(m2K), včetně vnitřního parapetu zakrývajícího radiátory a veškerého příslušenství a navyšovacích profilů pro žaluzie</t>
  </si>
  <si>
    <t>-1412355352</t>
  </si>
  <si>
    <t>2,34*1,47</t>
  </si>
  <si>
    <t>2,37*2,37*11</t>
  </si>
  <si>
    <t>5,07*2,37*4</t>
  </si>
  <si>
    <t>5,37*2,37*7</t>
  </si>
  <si>
    <t>3,57*2,37*2</t>
  </si>
  <si>
    <t>1,17*2,37*8</t>
  </si>
  <si>
    <t>3,14*1,125*1,125</t>
  </si>
  <si>
    <t>2,70*0,64*4</t>
  </si>
  <si>
    <t>42</t>
  </si>
  <si>
    <t>767.OP</t>
  </si>
  <si>
    <t>D + M výplní otvorů s PO, AL profil, tep. izol. trojsklo, středové stěsnění, RAL 7016, U = 0,90 W/(m2K), včetně vnitřního parapetu a veškerého příslušenství a navyšovacích profilů pro žaluzie</t>
  </si>
  <si>
    <t>-687411048</t>
  </si>
  <si>
    <t>1,17*2,37*4</t>
  </si>
  <si>
    <t>2,67*2,41*2</t>
  </si>
  <si>
    <t>43</t>
  </si>
  <si>
    <t>767.O17</t>
  </si>
  <si>
    <t>Dozdění otvoru u okna O.17, dodávka a osazení ŽB překladu nad oknem</t>
  </si>
  <si>
    <t>kpl</t>
  </si>
  <si>
    <t>1380840477</t>
  </si>
  <si>
    <t>44</t>
  </si>
  <si>
    <t>998767202</t>
  </si>
  <si>
    <t>Přesun hmot procentní pro zámečnické konstrukce v objektech v do 12 m</t>
  </si>
  <si>
    <t>-1285362518</t>
  </si>
  <si>
    <t>771</t>
  </si>
  <si>
    <t>Podlahy z dlaždic</t>
  </si>
  <si>
    <t>45</t>
  </si>
  <si>
    <t>771573921</t>
  </si>
  <si>
    <t>Oprava podlah z keramických lepených do 100 ks/m2</t>
  </si>
  <si>
    <t>-5706440</t>
  </si>
  <si>
    <t>oprava podlahy u vybourání ostění vstupních dveří do spojovacího krčku</t>
  </si>
  <si>
    <t>0,24*0,86/(0,10*0,10)*4</t>
  </si>
  <si>
    <t>46</t>
  </si>
  <si>
    <t>59761427</t>
  </si>
  <si>
    <t>dlažba keramická slinutá hladká do interiéru i exteriéru pro vysoké mechanické namáhání přes 85 do 100ks/m2</t>
  </si>
  <si>
    <t>1847345360</t>
  </si>
  <si>
    <t>0,24*0,86*4</t>
  </si>
  <si>
    <t>0,826*1,1 'Přepočtené koeficientem množství</t>
  </si>
  <si>
    <t>47</t>
  </si>
  <si>
    <t>998771201</t>
  </si>
  <si>
    <t>Přesun hmot procentní pro podlahy z dlaždic v objektech v do 6 m</t>
  </si>
  <si>
    <t>1643067282</t>
  </si>
  <si>
    <t>781</t>
  </si>
  <si>
    <t>Dokončovací práce - obklady</t>
  </si>
  <si>
    <t>48</t>
  </si>
  <si>
    <t>781471810</t>
  </si>
  <si>
    <t>Demontáž obkladů z obkladaček keramických kladených do malty</t>
  </si>
  <si>
    <t>CS ÚRS 2022 01</t>
  </si>
  <si>
    <t>884851861</t>
  </si>
  <si>
    <t>oprava keramického obkladu typ 03</t>
  </si>
  <si>
    <t>0,16*1,20*4</t>
  </si>
  <si>
    <t>0,75*0,86*4</t>
  </si>
  <si>
    <t>49</t>
  </si>
  <si>
    <t>781674113</t>
  </si>
  <si>
    <t>Montáž obkladů parapetů š přes 150 do 200 mm z dlaždic keramických lepených flexibilním lepidlem</t>
  </si>
  <si>
    <t>-1581221540</t>
  </si>
  <si>
    <t>50</t>
  </si>
  <si>
    <t>59761026</t>
  </si>
  <si>
    <t>obklad keramický hladký do 12ks/m2</t>
  </si>
  <si>
    <t>943123055</t>
  </si>
  <si>
    <t>0,768*0,176 'Přepočtené koeficientem množství</t>
  </si>
  <si>
    <t>51</t>
  </si>
  <si>
    <t>998781202</t>
  </si>
  <si>
    <t>Přesun hmot procentní pro obklady keramické v objektech v do 12 m</t>
  </si>
  <si>
    <t>1066065872</t>
  </si>
  <si>
    <t>787</t>
  </si>
  <si>
    <t>Dokončovací práce - zasklívání</t>
  </si>
  <si>
    <t>52</t>
  </si>
  <si>
    <t>787.Z</t>
  </si>
  <si>
    <t>D + M skleněného zábradlí do lišty, včetně veškerého systémového příslušenství</t>
  </si>
  <si>
    <t>-1287241184</t>
  </si>
  <si>
    <t>0,72*1,10*11</t>
  </si>
  <si>
    <t>0,72*1,10*2*4</t>
  </si>
  <si>
    <t>0,72*1,10*2</t>
  </si>
  <si>
    <t>0,72*1,10*2*7</t>
  </si>
  <si>
    <t>0,72*1,10*2*2</t>
  </si>
  <si>
    <t>53</t>
  </si>
  <si>
    <t>787600801</t>
  </si>
  <si>
    <t>Vysklívání oken a dveří plochy do 1 m2 skla plochého</t>
  </si>
  <si>
    <t>-346158585</t>
  </si>
  <si>
    <t>1,36</t>
  </si>
  <si>
    <t>54</t>
  </si>
  <si>
    <t>787600802</t>
  </si>
  <si>
    <t>Vysklívání oken a dveří plochy do 3 m2 skla plochého</t>
  </si>
  <si>
    <t>-471742221</t>
  </si>
  <si>
    <t>okna přes 1 m2</t>
  </si>
  <si>
    <t>5,639+30,19+217,924+33,555</t>
  </si>
  <si>
    <t>55</t>
  </si>
  <si>
    <t>998787202</t>
  </si>
  <si>
    <t>Přesun hmot procentní pro zasklívání v objektech v do 12 m</t>
  </si>
  <si>
    <t>1962466054</t>
  </si>
  <si>
    <t>SO 02 -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</si>
  <si>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</si>
  <si>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</si>
  <si>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</si>
  <si>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Vedlejší rozpočtové náklady</t>
  </si>
  <si>
    <t>VRN1</t>
  </si>
  <si>
    <t>Průzkumné, geodetické a projektové práce</t>
  </si>
  <si>
    <t>013244000</t>
  </si>
  <si>
    <t>Dokumentace výrobní</t>
  </si>
  <si>
    <t>CS ÚRS 2020 01</t>
  </si>
  <si>
    <t>1024</t>
  </si>
  <si>
    <t>1735366975</t>
  </si>
  <si>
    <t>013254000</t>
  </si>
  <si>
    <t>Dokumentace skutečného provedení stavby</t>
  </si>
  <si>
    <t>1198342481</t>
  </si>
  <si>
    <t>VRN3</t>
  </si>
  <si>
    <t>Zařízení staveniště</t>
  </si>
  <si>
    <t>030001000</t>
  </si>
  <si>
    <t>CS ÚRS 2018 01</t>
  </si>
  <si>
    <t>1979656540</t>
  </si>
  <si>
    <t>032903000</t>
  </si>
  <si>
    <t>Náklady na provoz a údržbu vybavení staveniště</t>
  </si>
  <si>
    <t>CS ÚRS 2019 01</t>
  </si>
  <si>
    <t>711989174</t>
  </si>
  <si>
    <t>034103000</t>
  </si>
  <si>
    <t>Oplocení staveniště</t>
  </si>
  <si>
    <t>-57919599</t>
  </si>
  <si>
    <t>039103000</t>
  </si>
  <si>
    <t>Rozebrání, bourání a odvoz zařízení staveniště</t>
  </si>
  <si>
    <t>-1333226175</t>
  </si>
  <si>
    <t>SEZNAM FIGUR</t>
  </si>
  <si>
    <t>Výměra</t>
  </si>
  <si>
    <t>_a01</t>
  </si>
  <si>
    <t>ostění</t>
  </si>
  <si>
    <t>0,20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</si>
</sst>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32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1907_01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Stavební úpravy Základní Školy, ul. Komenského č.p.11, Ústí nad Orlicí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ul. Komenského č.p.11, Ústí nad Orlicí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28. 1. 2021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40.0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Ústí nad Orlicí, Sychrova 16, Ústí n. Orlicí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31</v>
      </c>
      <c r="AJ89" s="40"/>
      <c r="AK89" s="40"/>
      <c r="AL89" s="40"/>
      <c r="AM89" s="80" t="str">
        <f>IF(E17="","",E17)</f>
        <v>ŽÁROVKA PROJEKTANTI,Křižíkova 788/2,Hradec Králové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29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77</v>
      </c>
      <c r="BT94" s="117" t="s">
        <v>78</v>
      </c>
      <c r="BU94" s="118" t="s">
        <v>79</v>
      </c>
      <c r="BV94" s="117" t="s">
        <v>80</v>
      </c>
      <c r="BW94" s="117" t="s">
        <v>5</v>
      </c>
      <c r="BX94" s="117" t="s">
        <v>81</v>
      </c>
      <c r="CL94" s="117" t="s">
        <v>1</v>
      </c>
    </row>
    <row r="95" s="7" customFormat="1" ht="16.5" customHeight="1">
      <c r="A95" s="119" t="s">
        <v>82</v>
      </c>
      <c r="B95" s="120"/>
      <c r="C95" s="121"/>
      <c r="D95" s="122" t="s">
        <v>83</v>
      </c>
      <c r="E95" s="122"/>
      <c r="F95" s="122"/>
      <c r="G95" s="122"/>
      <c r="H95" s="122"/>
      <c r="I95" s="123"/>
      <c r="J95" s="122" t="s">
        <v>84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01 - architektonicko s...'!J30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85</v>
      </c>
      <c r="AR95" s="126"/>
      <c r="AS95" s="127">
        <v>0</v>
      </c>
      <c r="AT95" s="128">
        <f>ROUND(SUM(AV95:AW95),2)</f>
        <v>0</v>
      </c>
      <c r="AU95" s="129">
        <f>'SO 01 - architektonicko s...'!P129</f>
        <v>0</v>
      </c>
      <c r="AV95" s="128">
        <f>'SO 01 - architektonicko s...'!J33</f>
        <v>0</v>
      </c>
      <c r="AW95" s="128">
        <f>'SO 01 - architektonicko s...'!J34</f>
        <v>0</v>
      </c>
      <c r="AX95" s="128">
        <f>'SO 01 - architektonicko s...'!J35</f>
        <v>0</v>
      </c>
      <c r="AY95" s="128">
        <f>'SO 01 - architektonicko s...'!J36</f>
        <v>0</v>
      </c>
      <c r="AZ95" s="128">
        <f>'SO 01 - architektonicko s...'!F33</f>
        <v>0</v>
      </c>
      <c r="BA95" s="128">
        <f>'SO 01 - architektonicko s...'!F34</f>
        <v>0</v>
      </c>
      <c r="BB95" s="128">
        <f>'SO 01 - architektonicko s...'!F35</f>
        <v>0</v>
      </c>
      <c r="BC95" s="128">
        <f>'SO 01 - architektonicko s...'!F36</f>
        <v>0</v>
      </c>
      <c r="BD95" s="130">
        <f>'SO 01 - architektonicko s...'!F37</f>
        <v>0</v>
      </c>
      <c r="BE95" s="7"/>
      <c r="BT95" s="131" t="s">
        <v>86</v>
      </c>
      <c r="BV95" s="131" t="s">
        <v>80</v>
      </c>
      <c r="BW95" s="131" t="s">
        <v>87</v>
      </c>
      <c r="BX95" s="131" t="s">
        <v>5</v>
      </c>
      <c r="CL95" s="131" t="s">
        <v>1</v>
      </c>
      <c r="CM95" s="131" t="s">
        <v>88</v>
      </c>
    </row>
    <row r="96" s="7" customFormat="1" ht="16.5" customHeight="1">
      <c r="A96" s="119" t="s">
        <v>82</v>
      </c>
      <c r="B96" s="120"/>
      <c r="C96" s="121"/>
      <c r="D96" s="122" t="s">
        <v>89</v>
      </c>
      <c r="E96" s="122"/>
      <c r="F96" s="122"/>
      <c r="G96" s="122"/>
      <c r="H96" s="122"/>
      <c r="I96" s="123"/>
      <c r="J96" s="122" t="s">
        <v>90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02 - VRN'!J30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85</v>
      </c>
      <c r="AR96" s="126"/>
      <c r="AS96" s="132">
        <v>0</v>
      </c>
      <c r="AT96" s="133">
        <f>ROUND(SUM(AV96:AW96),2)</f>
        <v>0</v>
      </c>
      <c r="AU96" s="134">
        <f>'SO 02 - VRN'!P119</f>
        <v>0</v>
      </c>
      <c r="AV96" s="133">
        <f>'SO 02 - VRN'!J33</f>
        <v>0</v>
      </c>
      <c r="AW96" s="133">
        <f>'SO 02 - VRN'!J34</f>
        <v>0</v>
      </c>
      <c r="AX96" s="133">
        <f>'SO 02 - VRN'!J35</f>
        <v>0</v>
      </c>
      <c r="AY96" s="133">
        <f>'SO 02 - VRN'!J36</f>
        <v>0</v>
      </c>
      <c r="AZ96" s="133">
        <f>'SO 02 - VRN'!F33</f>
        <v>0</v>
      </c>
      <c r="BA96" s="133">
        <f>'SO 02 - VRN'!F34</f>
        <v>0</v>
      </c>
      <c r="BB96" s="133">
        <f>'SO 02 - VRN'!F35</f>
        <v>0</v>
      </c>
      <c r="BC96" s="133">
        <f>'SO 02 - VRN'!F36</f>
        <v>0</v>
      </c>
      <c r="BD96" s="135">
        <f>'SO 02 - VRN'!F37</f>
        <v>0</v>
      </c>
      <c r="BE96" s="7"/>
      <c r="BT96" s="131" t="s">
        <v>86</v>
      </c>
      <c r="BV96" s="131" t="s">
        <v>80</v>
      </c>
      <c r="BW96" s="131" t="s">
        <v>91</v>
      </c>
      <c r="BX96" s="131" t="s">
        <v>5</v>
      </c>
      <c r="CL96" s="131" t="s">
        <v>1</v>
      </c>
      <c r="CM96" s="131" t="s">
        <v>88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IDUHRHEqL0w9igs5Xy0rF7x5IE97w4rii3LQB2pq3j1K4GL5ORYw+JtxYajvckLhM7amtTqMJe77yLJ4ehtrxA==" hashValue="Sk/nlLylOTh+1zeNUpITW3d0MPNM0Qp9R30Uvse/4IvW/FCW4UX8GB+WgM77WvWSvExN8vdAN/0rhLJYvt3zTw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01 - architektonicko s...'!C2" display="/"/>
    <hyperlink ref="A96" location="'SO 02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92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Stavební úpravy Základní Školy, ul. Komenského č.p.11, Ústí nad Orlicí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28. 1. 2021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ROUND((SUM(BE129:BE568)),  2)</f>
        <v>0</v>
      </c>
      <c r="G33" s="38"/>
      <c r="H33" s="38"/>
      <c r="I33" s="155">
        <v>0.20999999999999999</v>
      </c>
      <c r="J33" s="154">
        <f>ROUND(((SUM(BE129:BE568))*I33),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ROUND((SUM(BF129:BF568)),  2)</f>
        <v>0</v>
      </c>
      <c r="G34" s="38"/>
      <c r="H34" s="38"/>
      <c r="I34" s="155">
        <v>0.14999999999999999</v>
      </c>
      <c r="J34" s="154">
        <f>ROUND(((SUM(BF129:BF568))*I34),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ROUND((SUM(BG129:BG568)),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ROUND((SUM(BH129:BH568)),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ROUND((SUM(BI129:BI568)),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Stavební úpravy Základní Školy, ul. Komenského č.p.11, Ústí nad Orlicí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01 - architektonicko stavební část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ul. Komenského č.p.11, Ústí nad Orlicí</v>
      </c>
      <c r="G89" s="40"/>
      <c r="H89" s="40"/>
      <c r="I89" s="32" t="s">
        <v>22</v>
      </c>
      <c r="J89" s="79" t="str">
        <f>IF(J12="","",J12)</f>
        <v>28. 1. 2021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54.45" customHeight="1">
      <c r="A91" s="38"/>
      <c r="B91" s="39"/>
      <c r="C91" s="32" t="s">
        <v>24</v>
      </c>
      <c r="D91" s="40"/>
      <c r="E91" s="40"/>
      <c r="F91" s="27" t="str">
        <f>E15</f>
        <v>Město Ústí nad Orlicí, Sychrova 16, Ústí n. Orlicí</v>
      </c>
      <c r="G91" s="40"/>
      <c r="H91" s="40"/>
      <c r="I91" s="32" t="s">
        <v>31</v>
      </c>
      <c r="J91" s="36" t="str">
        <f>E21</f>
        <v>ŽÁROVKA PROJEKTANTI,Křižíkova 788/2,Hradec Králové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96</v>
      </c>
      <c r="D94" s="176"/>
      <c r="E94" s="176"/>
      <c r="F94" s="176"/>
      <c r="G94" s="176"/>
      <c r="H94" s="176"/>
      <c r="I94" s="176"/>
      <c r="J94" s="177" t="s">
        <v>97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98</v>
      </c>
      <c r="D96" s="40"/>
      <c r="E96" s="40"/>
      <c r="F96" s="40"/>
      <c r="G96" s="40"/>
      <c r="H96" s="40"/>
      <c r="I96" s="40"/>
      <c r="J96" s="110">
        <f>J129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99</v>
      </c>
    </row>
    <row r="97" s="9" customFormat="1" ht="24.96" customHeight="1">
      <c r="A97" s="9"/>
      <c r="B97" s="179"/>
      <c r="C97" s="180"/>
      <c r="D97" s="181" t="s">
        <v>100</v>
      </c>
      <c r="E97" s="182"/>
      <c r="F97" s="182"/>
      <c r="G97" s="182"/>
      <c r="H97" s="182"/>
      <c r="I97" s="182"/>
      <c r="J97" s="183">
        <f>J130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101</v>
      </c>
      <c r="E98" s="188"/>
      <c r="F98" s="188"/>
      <c r="G98" s="188"/>
      <c r="H98" s="188"/>
      <c r="I98" s="188"/>
      <c r="J98" s="189">
        <f>J131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102</v>
      </c>
      <c r="E99" s="188"/>
      <c r="F99" s="188"/>
      <c r="G99" s="188"/>
      <c r="H99" s="188"/>
      <c r="I99" s="188"/>
      <c r="J99" s="189">
        <f>J135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103</v>
      </c>
      <c r="E100" s="188"/>
      <c r="F100" s="188"/>
      <c r="G100" s="188"/>
      <c r="H100" s="188"/>
      <c r="I100" s="188"/>
      <c r="J100" s="189">
        <f>J145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104</v>
      </c>
      <c r="E101" s="188"/>
      <c r="F101" s="188"/>
      <c r="G101" s="188"/>
      <c r="H101" s="188"/>
      <c r="I101" s="188"/>
      <c r="J101" s="189">
        <f>J251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105</v>
      </c>
      <c r="E102" s="188"/>
      <c r="F102" s="188"/>
      <c r="G102" s="188"/>
      <c r="H102" s="188"/>
      <c r="I102" s="188"/>
      <c r="J102" s="189">
        <f>J272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106</v>
      </c>
      <c r="E103" s="182"/>
      <c r="F103" s="182"/>
      <c r="G103" s="182"/>
      <c r="H103" s="182"/>
      <c r="I103" s="182"/>
      <c r="J103" s="183">
        <f>J274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107</v>
      </c>
      <c r="E104" s="188"/>
      <c r="F104" s="188"/>
      <c r="G104" s="188"/>
      <c r="H104" s="188"/>
      <c r="I104" s="188"/>
      <c r="J104" s="189">
        <f>J275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108</v>
      </c>
      <c r="E105" s="188"/>
      <c r="F105" s="188"/>
      <c r="G105" s="188"/>
      <c r="H105" s="188"/>
      <c r="I105" s="188"/>
      <c r="J105" s="189">
        <f>J340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109</v>
      </c>
      <c r="E106" s="188"/>
      <c r="F106" s="188"/>
      <c r="G106" s="188"/>
      <c r="H106" s="188"/>
      <c r="I106" s="188"/>
      <c r="J106" s="189">
        <f>J482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110</v>
      </c>
      <c r="E107" s="188"/>
      <c r="F107" s="188"/>
      <c r="G107" s="188"/>
      <c r="H107" s="188"/>
      <c r="I107" s="188"/>
      <c r="J107" s="189">
        <f>J527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111</v>
      </c>
      <c r="E108" s="188"/>
      <c r="F108" s="188"/>
      <c r="G108" s="188"/>
      <c r="H108" s="188"/>
      <c r="I108" s="188"/>
      <c r="J108" s="189">
        <f>J536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112</v>
      </c>
      <c r="E109" s="188"/>
      <c r="F109" s="188"/>
      <c r="G109" s="188"/>
      <c r="H109" s="188"/>
      <c r="I109" s="188"/>
      <c r="J109" s="189">
        <f>J549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69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113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6.25" customHeight="1">
      <c r="A119" s="38"/>
      <c r="B119" s="39"/>
      <c r="C119" s="40"/>
      <c r="D119" s="40"/>
      <c r="E119" s="174" t="str">
        <f>E7</f>
        <v>Stavební úpravy Základní Školy, ul. Komenského č.p.11, Ústí nad Orlicí</v>
      </c>
      <c r="F119" s="32"/>
      <c r="G119" s="32"/>
      <c r="H119" s="32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93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E9</f>
        <v>SO 01 - architektonicko stavební část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F12</f>
        <v>ul. Komenského č.p.11, Ústí nad Orlicí</v>
      </c>
      <c r="G123" s="40"/>
      <c r="H123" s="40"/>
      <c r="I123" s="32" t="s">
        <v>22</v>
      </c>
      <c r="J123" s="79" t="str">
        <f>IF(J12="","",J12)</f>
        <v>28. 1. 2021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54.45" customHeight="1">
      <c r="A125" s="38"/>
      <c r="B125" s="39"/>
      <c r="C125" s="32" t="s">
        <v>24</v>
      </c>
      <c r="D125" s="40"/>
      <c r="E125" s="40"/>
      <c r="F125" s="27" t="str">
        <f>E15</f>
        <v>Město Ústí nad Orlicí, Sychrova 16, Ústí n. Orlicí</v>
      </c>
      <c r="G125" s="40"/>
      <c r="H125" s="40"/>
      <c r="I125" s="32" t="s">
        <v>31</v>
      </c>
      <c r="J125" s="36" t="str">
        <f>E21</f>
        <v>ŽÁROVKA PROJEKTANTI,Křižíkova 788/2,Hradec Králové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29</v>
      </c>
      <c r="D126" s="40"/>
      <c r="E126" s="40"/>
      <c r="F126" s="27" t="str">
        <f>IF(E18="","",E18)</f>
        <v>Vyplň údaj</v>
      </c>
      <c r="G126" s="40"/>
      <c r="H126" s="40"/>
      <c r="I126" s="32" t="s">
        <v>35</v>
      </c>
      <c r="J126" s="36" t="str">
        <f>E24</f>
        <v xml:space="preserve"> 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191"/>
      <c r="B128" s="192"/>
      <c r="C128" s="193" t="s">
        <v>114</v>
      </c>
      <c r="D128" s="194" t="s">
        <v>63</v>
      </c>
      <c r="E128" s="194" t="s">
        <v>59</v>
      </c>
      <c r="F128" s="194" t="s">
        <v>60</v>
      </c>
      <c r="G128" s="194" t="s">
        <v>115</v>
      </c>
      <c r="H128" s="194" t="s">
        <v>116</v>
      </c>
      <c r="I128" s="194" t="s">
        <v>117</v>
      </c>
      <c r="J128" s="194" t="s">
        <v>97</v>
      </c>
      <c r="K128" s="195" t="s">
        <v>118</v>
      </c>
      <c r="L128" s="196"/>
      <c r="M128" s="100" t="s">
        <v>1</v>
      </c>
      <c r="N128" s="101" t="s">
        <v>42</v>
      </c>
      <c r="O128" s="101" t="s">
        <v>119</v>
      </c>
      <c r="P128" s="101" t="s">
        <v>120</v>
      </c>
      <c r="Q128" s="101" t="s">
        <v>121</v>
      </c>
      <c r="R128" s="101" t="s">
        <v>122</v>
      </c>
      <c r="S128" s="101" t="s">
        <v>123</v>
      </c>
      <c r="T128" s="102" t="s">
        <v>124</v>
      </c>
      <c r="U128" s="191"/>
      <c r="V128" s="191"/>
      <c r="W128" s="191"/>
      <c r="X128" s="191"/>
      <c r="Y128" s="191"/>
      <c r="Z128" s="191"/>
      <c r="AA128" s="191"/>
      <c r="AB128" s="191"/>
      <c r="AC128" s="191"/>
      <c r="AD128" s="191"/>
      <c r="AE128" s="191"/>
    </row>
    <row r="129" s="2" customFormat="1" ht="22.8" customHeight="1">
      <c r="A129" s="38"/>
      <c r="B129" s="39"/>
      <c r="C129" s="107" t="s">
        <v>125</v>
      </c>
      <c r="D129" s="40"/>
      <c r="E129" s="40"/>
      <c r="F129" s="40"/>
      <c r="G129" s="40"/>
      <c r="H129" s="40"/>
      <c r="I129" s="40"/>
      <c r="J129" s="197">
        <f>BK129</f>
        <v>0</v>
      </c>
      <c r="K129" s="40"/>
      <c r="L129" s="44"/>
      <c r="M129" s="103"/>
      <c r="N129" s="198"/>
      <c r="O129" s="104"/>
      <c r="P129" s="199">
        <f>P130+P274</f>
        <v>0</v>
      </c>
      <c r="Q129" s="104"/>
      <c r="R129" s="199">
        <f>R130+R274</f>
        <v>2.2242922806599998</v>
      </c>
      <c r="S129" s="104"/>
      <c r="T129" s="200">
        <f>T130+T274</f>
        <v>17.821845500000002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77</v>
      </c>
      <c r="AU129" s="17" t="s">
        <v>99</v>
      </c>
      <c r="BK129" s="201">
        <f>BK130+BK274</f>
        <v>0</v>
      </c>
    </row>
    <row r="130" s="12" customFormat="1" ht="25.92" customHeight="1">
      <c r="A130" s="12"/>
      <c r="B130" s="202"/>
      <c r="C130" s="203"/>
      <c r="D130" s="204" t="s">
        <v>77</v>
      </c>
      <c r="E130" s="205" t="s">
        <v>126</v>
      </c>
      <c r="F130" s="205" t="s">
        <v>127</v>
      </c>
      <c r="G130" s="203"/>
      <c r="H130" s="203"/>
      <c r="I130" s="206"/>
      <c r="J130" s="207">
        <f>BK130</f>
        <v>0</v>
      </c>
      <c r="K130" s="203"/>
      <c r="L130" s="208"/>
      <c r="M130" s="209"/>
      <c r="N130" s="210"/>
      <c r="O130" s="210"/>
      <c r="P130" s="211">
        <f>P131+P135+P145+P251+P272</f>
        <v>0</v>
      </c>
      <c r="Q130" s="210"/>
      <c r="R130" s="211">
        <f>R131+R135+R145+R251+R272</f>
        <v>1.096148355</v>
      </c>
      <c r="S130" s="210"/>
      <c r="T130" s="212">
        <f>T131+T135+T145+T251+T272</f>
        <v>13.071424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86</v>
      </c>
      <c r="AT130" s="214" t="s">
        <v>77</v>
      </c>
      <c r="AU130" s="214" t="s">
        <v>78</v>
      </c>
      <c r="AY130" s="213" t="s">
        <v>128</v>
      </c>
      <c r="BK130" s="215">
        <f>BK131+BK135+BK145+BK251+BK272</f>
        <v>0</v>
      </c>
    </row>
    <row r="131" s="12" customFormat="1" ht="22.8" customHeight="1">
      <c r="A131" s="12"/>
      <c r="B131" s="202"/>
      <c r="C131" s="203"/>
      <c r="D131" s="204" t="s">
        <v>77</v>
      </c>
      <c r="E131" s="216" t="s">
        <v>129</v>
      </c>
      <c r="F131" s="216" t="s">
        <v>130</v>
      </c>
      <c r="G131" s="203"/>
      <c r="H131" s="203"/>
      <c r="I131" s="206"/>
      <c r="J131" s="217">
        <f>BK131</f>
        <v>0</v>
      </c>
      <c r="K131" s="203"/>
      <c r="L131" s="208"/>
      <c r="M131" s="209"/>
      <c r="N131" s="210"/>
      <c r="O131" s="210"/>
      <c r="P131" s="211">
        <f>SUM(P132:P134)</f>
        <v>0</v>
      </c>
      <c r="Q131" s="210"/>
      <c r="R131" s="211">
        <f>SUM(R132:R134)</f>
        <v>0.85801749999999999</v>
      </c>
      <c r="S131" s="210"/>
      <c r="T131" s="212">
        <f>SUM(T132:T134)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86</v>
      </c>
      <c r="AT131" s="214" t="s">
        <v>77</v>
      </c>
      <c r="AU131" s="214" t="s">
        <v>86</v>
      </c>
      <c r="AY131" s="213" t="s">
        <v>128</v>
      </c>
      <c r="BK131" s="215">
        <f>SUM(BK132:BK134)</f>
        <v>0</v>
      </c>
    </row>
    <row r="132" s="2" customFormat="1" ht="24.15" customHeight="1">
      <c r="A132" s="38"/>
      <c r="B132" s="39"/>
      <c r="C132" s="218" t="s">
        <v>86</v>
      </c>
      <c r="D132" s="218" t="s">
        <v>131</v>
      </c>
      <c r="E132" s="219" t="s">
        <v>132</v>
      </c>
      <c r="F132" s="220" t="s">
        <v>133</v>
      </c>
      <c r="G132" s="221" t="s">
        <v>134</v>
      </c>
      <c r="H132" s="222">
        <v>0.45700000000000002</v>
      </c>
      <c r="I132" s="223"/>
      <c r="J132" s="224">
        <f>ROUND(I132*H132,2)</f>
        <v>0</v>
      </c>
      <c r="K132" s="220" t="s">
        <v>135</v>
      </c>
      <c r="L132" s="44"/>
      <c r="M132" s="225" t="s">
        <v>1</v>
      </c>
      <c r="N132" s="226" t="s">
        <v>43</v>
      </c>
      <c r="O132" s="91"/>
      <c r="P132" s="227">
        <f>O132*H132</f>
        <v>0</v>
      </c>
      <c r="Q132" s="227">
        <v>1.8775</v>
      </c>
      <c r="R132" s="227">
        <f>Q132*H132</f>
        <v>0.85801749999999999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136</v>
      </c>
      <c r="AT132" s="229" t="s">
        <v>131</v>
      </c>
      <c r="AU132" s="229" t="s">
        <v>88</v>
      </c>
      <c r="AY132" s="17" t="s">
        <v>128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86</v>
      </c>
      <c r="BK132" s="230">
        <f>ROUND(I132*H132,2)</f>
        <v>0</v>
      </c>
      <c r="BL132" s="17" t="s">
        <v>136</v>
      </c>
      <c r="BM132" s="229" t="s">
        <v>137</v>
      </c>
    </row>
    <row r="133" s="13" customFormat="1">
      <c r="A133" s="13"/>
      <c r="B133" s="231"/>
      <c r="C133" s="232"/>
      <c r="D133" s="233" t="s">
        <v>138</v>
      </c>
      <c r="E133" s="234" t="s">
        <v>1</v>
      </c>
      <c r="F133" s="235" t="s">
        <v>139</v>
      </c>
      <c r="G133" s="232"/>
      <c r="H133" s="234" t="s">
        <v>1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138</v>
      </c>
      <c r="AU133" s="241" t="s">
        <v>88</v>
      </c>
      <c r="AV133" s="13" t="s">
        <v>86</v>
      </c>
      <c r="AW133" s="13" t="s">
        <v>34</v>
      </c>
      <c r="AX133" s="13" t="s">
        <v>78</v>
      </c>
      <c r="AY133" s="241" t="s">
        <v>128</v>
      </c>
    </row>
    <row r="134" s="14" customFormat="1">
      <c r="A134" s="14"/>
      <c r="B134" s="242"/>
      <c r="C134" s="243"/>
      <c r="D134" s="233" t="s">
        <v>138</v>
      </c>
      <c r="E134" s="244" t="s">
        <v>1</v>
      </c>
      <c r="F134" s="245" t="s">
        <v>140</v>
      </c>
      <c r="G134" s="243"/>
      <c r="H134" s="246">
        <v>0.45700000000000002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138</v>
      </c>
      <c r="AU134" s="252" t="s">
        <v>88</v>
      </c>
      <c r="AV134" s="14" t="s">
        <v>88</v>
      </c>
      <c r="AW134" s="14" t="s">
        <v>34</v>
      </c>
      <c r="AX134" s="14" t="s">
        <v>86</v>
      </c>
      <c r="AY134" s="252" t="s">
        <v>128</v>
      </c>
    </row>
    <row r="135" s="12" customFormat="1" ht="22.8" customHeight="1">
      <c r="A135" s="12"/>
      <c r="B135" s="202"/>
      <c r="C135" s="203"/>
      <c r="D135" s="204" t="s">
        <v>77</v>
      </c>
      <c r="E135" s="216" t="s">
        <v>141</v>
      </c>
      <c r="F135" s="216" t="s">
        <v>142</v>
      </c>
      <c r="G135" s="203"/>
      <c r="H135" s="203"/>
      <c r="I135" s="206"/>
      <c r="J135" s="217">
        <f>BK135</f>
        <v>0</v>
      </c>
      <c r="K135" s="203"/>
      <c r="L135" s="208"/>
      <c r="M135" s="209"/>
      <c r="N135" s="210"/>
      <c r="O135" s="210"/>
      <c r="P135" s="211">
        <f>SUM(P136:P144)</f>
        <v>0</v>
      </c>
      <c r="Q135" s="210"/>
      <c r="R135" s="211">
        <f>SUM(R136:R144)</f>
        <v>0.19631847999999999</v>
      </c>
      <c r="S135" s="210"/>
      <c r="T135" s="212">
        <f>SUM(T136:T144)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3" t="s">
        <v>86</v>
      </c>
      <c r="AT135" s="214" t="s">
        <v>77</v>
      </c>
      <c r="AU135" s="214" t="s">
        <v>86</v>
      </c>
      <c r="AY135" s="213" t="s">
        <v>128</v>
      </c>
      <c r="BK135" s="215">
        <f>SUM(BK136:BK144)</f>
        <v>0</v>
      </c>
    </row>
    <row r="136" s="2" customFormat="1" ht="24.15" customHeight="1">
      <c r="A136" s="38"/>
      <c r="B136" s="39"/>
      <c r="C136" s="218" t="s">
        <v>88</v>
      </c>
      <c r="D136" s="218" t="s">
        <v>131</v>
      </c>
      <c r="E136" s="219" t="s">
        <v>143</v>
      </c>
      <c r="F136" s="220" t="s">
        <v>144</v>
      </c>
      <c r="G136" s="221" t="s">
        <v>145</v>
      </c>
      <c r="H136" s="222">
        <v>1</v>
      </c>
      <c r="I136" s="223"/>
      <c r="J136" s="224">
        <f>ROUND(I136*H136,2)</f>
        <v>0</v>
      </c>
      <c r="K136" s="220" t="s">
        <v>135</v>
      </c>
      <c r="L136" s="44"/>
      <c r="M136" s="225" t="s">
        <v>1</v>
      </c>
      <c r="N136" s="226" t="s">
        <v>43</v>
      </c>
      <c r="O136" s="91"/>
      <c r="P136" s="227">
        <f>O136*H136</f>
        <v>0</v>
      </c>
      <c r="Q136" s="227">
        <v>0.1575</v>
      </c>
      <c r="R136" s="227">
        <f>Q136*H136</f>
        <v>0.1575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136</v>
      </c>
      <c r="AT136" s="229" t="s">
        <v>131</v>
      </c>
      <c r="AU136" s="229" t="s">
        <v>88</v>
      </c>
      <c r="AY136" s="17" t="s">
        <v>128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86</v>
      </c>
      <c r="BK136" s="230">
        <f>ROUND(I136*H136,2)</f>
        <v>0</v>
      </c>
      <c r="BL136" s="17" t="s">
        <v>136</v>
      </c>
      <c r="BM136" s="229" t="s">
        <v>146</v>
      </c>
    </row>
    <row r="137" s="13" customFormat="1">
      <c r="A137" s="13"/>
      <c r="B137" s="231"/>
      <c r="C137" s="232"/>
      <c r="D137" s="233" t="s">
        <v>138</v>
      </c>
      <c r="E137" s="234" t="s">
        <v>1</v>
      </c>
      <c r="F137" s="235" t="s">
        <v>147</v>
      </c>
      <c r="G137" s="232"/>
      <c r="H137" s="234" t="s">
        <v>1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138</v>
      </c>
      <c r="AU137" s="241" t="s">
        <v>88</v>
      </c>
      <c r="AV137" s="13" t="s">
        <v>86</v>
      </c>
      <c r="AW137" s="13" t="s">
        <v>34</v>
      </c>
      <c r="AX137" s="13" t="s">
        <v>78</v>
      </c>
      <c r="AY137" s="241" t="s">
        <v>128</v>
      </c>
    </row>
    <row r="138" s="14" customFormat="1">
      <c r="A138" s="14"/>
      <c r="B138" s="242"/>
      <c r="C138" s="243"/>
      <c r="D138" s="233" t="s">
        <v>138</v>
      </c>
      <c r="E138" s="244" t="s">
        <v>1</v>
      </c>
      <c r="F138" s="245" t="s">
        <v>86</v>
      </c>
      <c r="G138" s="243"/>
      <c r="H138" s="246">
        <v>1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138</v>
      </c>
      <c r="AU138" s="252" t="s">
        <v>88</v>
      </c>
      <c r="AV138" s="14" t="s">
        <v>88</v>
      </c>
      <c r="AW138" s="14" t="s">
        <v>34</v>
      </c>
      <c r="AX138" s="14" t="s">
        <v>86</v>
      </c>
      <c r="AY138" s="252" t="s">
        <v>128</v>
      </c>
    </row>
    <row r="139" s="2" customFormat="1" ht="24.15" customHeight="1">
      <c r="A139" s="38"/>
      <c r="B139" s="39"/>
      <c r="C139" s="218" t="s">
        <v>129</v>
      </c>
      <c r="D139" s="218" t="s">
        <v>131</v>
      </c>
      <c r="E139" s="219" t="s">
        <v>148</v>
      </c>
      <c r="F139" s="220" t="s">
        <v>149</v>
      </c>
      <c r="G139" s="221" t="s">
        <v>150</v>
      </c>
      <c r="H139" s="222">
        <v>1.1559999999999999</v>
      </c>
      <c r="I139" s="223"/>
      <c r="J139" s="224">
        <f>ROUND(I139*H139,2)</f>
        <v>0</v>
      </c>
      <c r="K139" s="220" t="s">
        <v>135</v>
      </c>
      <c r="L139" s="44"/>
      <c r="M139" s="225" t="s">
        <v>1</v>
      </c>
      <c r="N139" s="226" t="s">
        <v>43</v>
      </c>
      <c r="O139" s="91"/>
      <c r="P139" s="227">
        <f>O139*H139</f>
        <v>0</v>
      </c>
      <c r="Q139" s="227">
        <v>0.033579999999999999</v>
      </c>
      <c r="R139" s="227">
        <f>Q139*H139</f>
        <v>0.038818479999999995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136</v>
      </c>
      <c r="AT139" s="229" t="s">
        <v>131</v>
      </c>
      <c r="AU139" s="229" t="s">
        <v>88</v>
      </c>
      <c r="AY139" s="17" t="s">
        <v>128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86</v>
      </c>
      <c r="BK139" s="230">
        <f>ROUND(I139*H139,2)</f>
        <v>0</v>
      </c>
      <c r="BL139" s="17" t="s">
        <v>136</v>
      </c>
      <c r="BM139" s="229" t="s">
        <v>151</v>
      </c>
    </row>
    <row r="140" s="13" customFormat="1">
      <c r="A140" s="13"/>
      <c r="B140" s="231"/>
      <c r="C140" s="232"/>
      <c r="D140" s="233" t="s">
        <v>138</v>
      </c>
      <c r="E140" s="234" t="s">
        <v>1</v>
      </c>
      <c r="F140" s="235" t="s">
        <v>152</v>
      </c>
      <c r="G140" s="232"/>
      <c r="H140" s="234" t="s">
        <v>1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138</v>
      </c>
      <c r="AU140" s="241" t="s">
        <v>88</v>
      </c>
      <c r="AV140" s="13" t="s">
        <v>86</v>
      </c>
      <c r="AW140" s="13" t="s">
        <v>34</v>
      </c>
      <c r="AX140" s="13" t="s">
        <v>78</v>
      </c>
      <c r="AY140" s="241" t="s">
        <v>128</v>
      </c>
    </row>
    <row r="141" s="14" customFormat="1">
      <c r="A141" s="14"/>
      <c r="B141" s="242"/>
      <c r="C141" s="243"/>
      <c r="D141" s="233" t="s">
        <v>138</v>
      </c>
      <c r="E141" s="244" t="s">
        <v>1</v>
      </c>
      <c r="F141" s="245" t="s">
        <v>153</v>
      </c>
      <c r="G141" s="243"/>
      <c r="H141" s="246">
        <v>0.48399999999999999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138</v>
      </c>
      <c r="AU141" s="252" t="s">
        <v>88</v>
      </c>
      <c r="AV141" s="14" t="s">
        <v>88</v>
      </c>
      <c r="AW141" s="14" t="s">
        <v>34</v>
      </c>
      <c r="AX141" s="14" t="s">
        <v>78</v>
      </c>
      <c r="AY141" s="252" t="s">
        <v>128</v>
      </c>
    </row>
    <row r="142" s="13" customFormat="1">
      <c r="A142" s="13"/>
      <c r="B142" s="231"/>
      <c r="C142" s="232"/>
      <c r="D142" s="233" t="s">
        <v>138</v>
      </c>
      <c r="E142" s="234" t="s">
        <v>1</v>
      </c>
      <c r="F142" s="235" t="s">
        <v>154</v>
      </c>
      <c r="G142" s="232"/>
      <c r="H142" s="234" t="s">
        <v>1</v>
      </c>
      <c r="I142" s="236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138</v>
      </c>
      <c r="AU142" s="241" t="s">
        <v>88</v>
      </c>
      <c r="AV142" s="13" t="s">
        <v>86</v>
      </c>
      <c r="AW142" s="13" t="s">
        <v>34</v>
      </c>
      <c r="AX142" s="13" t="s">
        <v>78</v>
      </c>
      <c r="AY142" s="241" t="s">
        <v>128</v>
      </c>
    </row>
    <row r="143" s="14" customFormat="1">
      <c r="A143" s="14"/>
      <c r="B143" s="242"/>
      <c r="C143" s="243"/>
      <c r="D143" s="233" t="s">
        <v>138</v>
      </c>
      <c r="E143" s="244" t="s">
        <v>1</v>
      </c>
      <c r="F143" s="245" t="s">
        <v>155</v>
      </c>
      <c r="G143" s="243"/>
      <c r="H143" s="246">
        <v>0.67200000000000004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138</v>
      </c>
      <c r="AU143" s="252" t="s">
        <v>88</v>
      </c>
      <c r="AV143" s="14" t="s">
        <v>88</v>
      </c>
      <c r="AW143" s="14" t="s">
        <v>34</v>
      </c>
      <c r="AX143" s="14" t="s">
        <v>78</v>
      </c>
      <c r="AY143" s="252" t="s">
        <v>128</v>
      </c>
    </row>
    <row r="144" s="15" customFormat="1">
      <c r="A144" s="15"/>
      <c r="B144" s="253"/>
      <c r="C144" s="254"/>
      <c r="D144" s="233" t="s">
        <v>138</v>
      </c>
      <c r="E144" s="255" t="s">
        <v>1</v>
      </c>
      <c r="F144" s="256" t="s">
        <v>156</v>
      </c>
      <c r="G144" s="254"/>
      <c r="H144" s="257">
        <v>1.1560000000000001</v>
      </c>
      <c r="I144" s="258"/>
      <c r="J144" s="254"/>
      <c r="K144" s="254"/>
      <c r="L144" s="259"/>
      <c r="M144" s="260"/>
      <c r="N144" s="261"/>
      <c r="O144" s="261"/>
      <c r="P144" s="261"/>
      <c r="Q144" s="261"/>
      <c r="R144" s="261"/>
      <c r="S144" s="261"/>
      <c r="T144" s="262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3" t="s">
        <v>138</v>
      </c>
      <c r="AU144" s="263" t="s">
        <v>88</v>
      </c>
      <c r="AV144" s="15" t="s">
        <v>136</v>
      </c>
      <c r="AW144" s="15" t="s">
        <v>34</v>
      </c>
      <c r="AX144" s="15" t="s">
        <v>86</v>
      </c>
      <c r="AY144" s="263" t="s">
        <v>128</v>
      </c>
    </row>
    <row r="145" s="12" customFormat="1" ht="22.8" customHeight="1">
      <c r="A145" s="12"/>
      <c r="B145" s="202"/>
      <c r="C145" s="203"/>
      <c r="D145" s="204" t="s">
        <v>77</v>
      </c>
      <c r="E145" s="216" t="s">
        <v>157</v>
      </c>
      <c r="F145" s="216" t="s">
        <v>158</v>
      </c>
      <c r="G145" s="203"/>
      <c r="H145" s="203"/>
      <c r="I145" s="206"/>
      <c r="J145" s="217">
        <f>BK145</f>
        <v>0</v>
      </c>
      <c r="K145" s="203"/>
      <c r="L145" s="208"/>
      <c r="M145" s="209"/>
      <c r="N145" s="210"/>
      <c r="O145" s="210"/>
      <c r="P145" s="211">
        <f>SUM(P146:P250)</f>
        <v>0</v>
      </c>
      <c r="Q145" s="210"/>
      <c r="R145" s="211">
        <f>SUM(R146:R250)</f>
        <v>0.041812374999999999</v>
      </c>
      <c r="S145" s="210"/>
      <c r="T145" s="212">
        <f>SUM(T146:T250)</f>
        <v>13.071424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3" t="s">
        <v>86</v>
      </c>
      <c r="AT145" s="214" t="s">
        <v>77</v>
      </c>
      <c r="AU145" s="214" t="s">
        <v>86</v>
      </c>
      <c r="AY145" s="213" t="s">
        <v>128</v>
      </c>
      <c r="BK145" s="215">
        <f>SUM(BK146:BK250)</f>
        <v>0</v>
      </c>
    </row>
    <row r="146" s="2" customFormat="1" ht="33" customHeight="1">
      <c r="A146" s="38"/>
      <c r="B146" s="39"/>
      <c r="C146" s="218" t="s">
        <v>136</v>
      </c>
      <c r="D146" s="218" t="s">
        <v>131</v>
      </c>
      <c r="E146" s="219" t="s">
        <v>159</v>
      </c>
      <c r="F146" s="220" t="s">
        <v>160</v>
      </c>
      <c r="G146" s="221" t="s">
        <v>150</v>
      </c>
      <c r="H146" s="222">
        <v>177.92500000000001</v>
      </c>
      <c r="I146" s="223"/>
      <c r="J146" s="224">
        <f>ROUND(I146*H146,2)</f>
        <v>0</v>
      </c>
      <c r="K146" s="220" t="s">
        <v>135</v>
      </c>
      <c r="L146" s="44"/>
      <c r="M146" s="225" t="s">
        <v>1</v>
      </c>
      <c r="N146" s="226" t="s">
        <v>43</v>
      </c>
      <c r="O146" s="91"/>
      <c r="P146" s="227">
        <f>O146*H146</f>
        <v>0</v>
      </c>
      <c r="Q146" s="227">
        <v>0.00012999999999999999</v>
      </c>
      <c r="R146" s="227">
        <f>Q146*H146</f>
        <v>0.023130249999999998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136</v>
      </c>
      <c r="AT146" s="229" t="s">
        <v>131</v>
      </c>
      <c r="AU146" s="229" t="s">
        <v>88</v>
      </c>
      <c r="AY146" s="17" t="s">
        <v>128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86</v>
      </c>
      <c r="BK146" s="230">
        <f>ROUND(I146*H146,2)</f>
        <v>0</v>
      </c>
      <c r="BL146" s="17" t="s">
        <v>136</v>
      </c>
      <c r="BM146" s="229" t="s">
        <v>161</v>
      </c>
    </row>
    <row r="147" s="13" customFormat="1">
      <c r="A147" s="13"/>
      <c r="B147" s="231"/>
      <c r="C147" s="232"/>
      <c r="D147" s="233" t="s">
        <v>138</v>
      </c>
      <c r="E147" s="234" t="s">
        <v>1</v>
      </c>
      <c r="F147" s="235" t="s">
        <v>162</v>
      </c>
      <c r="G147" s="232"/>
      <c r="H147" s="234" t="s">
        <v>1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138</v>
      </c>
      <c r="AU147" s="241" t="s">
        <v>88</v>
      </c>
      <c r="AV147" s="13" t="s">
        <v>86</v>
      </c>
      <c r="AW147" s="13" t="s">
        <v>34</v>
      </c>
      <c r="AX147" s="13" t="s">
        <v>78</v>
      </c>
      <c r="AY147" s="241" t="s">
        <v>128</v>
      </c>
    </row>
    <row r="148" s="13" customFormat="1">
      <c r="A148" s="13"/>
      <c r="B148" s="231"/>
      <c r="C148" s="232"/>
      <c r="D148" s="233" t="s">
        <v>138</v>
      </c>
      <c r="E148" s="234" t="s">
        <v>1</v>
      </c>
      <c r="F148" s="235" t="s">
        <v>163</v>
      </c>
      <c r="G148" s="232"/>
      <c r="H148" s="234" t="s">
        <v>1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138</v>
      </c>
      <c r="AU148" s="241" t="s">
        <v>88</v>
      </c>
      <c r="AV148" s="13" t="s">
        <v>86</v>
      </c>
      <c r="AW148" s="13" t="s">
        <v>34</v>
      </c>
      <c r="AX148" s="13" t="s">
        <v>78</v>
      </c>
      <c r="AY148" s="241" t="s">
        <v>128</v>
      </c>
    </row>
    <row r="149" s="14" customFormat="1">
      <c r="A149" s="14"/>
      <c r="B149" s="242"/>
      <c r="C149" s="243"/>
      <c r="D149" s="233" t="s">
        <v>138</v>
      </c>
      <c r="E149" s="244" t="s">
        <v>1</v>
      </c>
      <c r="F149" s="245" t="s">
        <v>164</v>
      </c>
      <c r="G149" s="243"/>
      <c r="H149" s="246">
        <v>4.6200000000000001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138</v>
      </c>
      <c r="AU149" s="252" t="s">
        <v>88</v>
      </c>
      <c r="AV149" s="14" t="s">
        <v>88</v>
      </c>
      <c r="AW149" s="14" t="s">
        <v>34</v>
      </c>
      <c r="AX149" s="14" t="s">
        <v>78</v>
      </c>
      <c r="AY149" s="252" t="s">
        <v>128</v>
      </c>
    </row>
    <row r="150" s="14" customFormat="1">
      <c r="A150" s="14"/>
      <c r="B150" s="242"/>
      <c r="C150" s="243"/>
      <c r="D150" s="233" t="s">
        <v>138</v>
      </c>
      <c r="E150" s="244" t="s">
        <v>1</v>
      </c>
      <c r="F150" s="245" t="s">
        <v>165</v>
      </c>
      <c r="G150" s="243"/>
      <c r="H150" s="246">
        <v>2.0699999999999998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2" t="s">
        <v>138</v>
      </c>
      <c r="AU150" s="252" t="s">
        <v>88</v>
      </c>
      <c r="AV150" s="14" t="s">
        <v>88</v>
      </c>
      <c r="AW150" s="14" t="s">
        <v>34</v>
      </c>
      <c r="AX150" s="14" t="s">
        <v>78</v>
      </c>
      <c r="AY150" s="252" t="s">
        <v>128</v>
      </c>
    </row>
    <row r="151" s="14" customFormat="1">
      <c r="A151" s="14"/>
      <c r="B151" s="242"/>
      <c r="C151" s="243"/>
      <c r="D151" s="233" t="s">
        <v>138</v>
      </c>
      <c r="E151" s="244" t="s">
        <v>1</v>
      </c>
      <c r="F151" s="245" t="s">
        <v>166</v>
      </c>
      <c r="G151" s="243"/>
      <c r="H151" s="246">
        <v>1.3600000000000001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138</v>
      </c>
      <c r="AU151" s="252" t="s">
        <v>88</v>
      </c>
      <c r="AV151" s="14" t="s">
        <v>88</v>
      </c>
      <c r="AW151" s="14" t="s">
        <v>34</v>
      </c>
      <c r="AX151" s="14" t="s">
        <v>78</v>
      </c>
      <c r="AY151" s="252" t="s">
        <v>128</v>
      </c>
    </row>
    <row r="152" s="14" customFormat="1">
      <c r="A152" s="14"/>
      <c r="B152" s="242"/>
      <c r="C152" s="243"/>
      <c r="D152" s="233" t="s">
        <v>138</v>
      </c>
      <c r="E152" s="244" t="s">
        <v>1</v>
      </c>
      <c r="F152" s="245" t="s">
        <v>167</v>
      </c>
      <c r="G152" s="243"/>
      <c r="H152" s="246">
        <v>2.2200000000000002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2" t="s">
        <v>138</v>
      </c>
      <c r="AU152" s="252" t="s">
        <v>88</v>
      </c>
      <c r="AV152" s="14" t="s">
        <v>88</v>
      </c>
      <c r="AW152" s="14" t="s">
        <v>34</v>
      </c>
      <c r="AX152" s="14" t="s">
        <v>78</v>
      </c>
      <c r="AY152" s="252" t="s">
        <v>128</v>
      </c>
    </row>
    <row r="153" s="13" customFormat="1">
      <c r="A153" s="13"/>
      <c r="B153" s="231"/>
      <c r="C153" s="232"/>
      <c r="D153" s="233" t="s">
        <v>138</v>
      </c>
      <c r="E153" s="234" t="s">
        <v>1</v>
      </c>
      <c r="F153" s="235" t="s">
        <v>168</v>
      </c>
      <c r="G153" s="232"/>
      <c r="H153" s="234" t="s">
        <v>1</v>
      </c>
      <c r="I153" s="236"/>
      <c r="J153" s="232"/>
      <c r="K153" s="232"/>
      <c r="L153" s="237"/>
      <c r="M153" s="238"/>
      <c r="N153" s="239"/>
      <c r="O153" s="239"/>
      <c r="P153" s="239"/>
      <c r="Q153" s="239"/>
      <c r="R153" s="239"/>
      <c r="S153" s="239"/>
      <c r="T153" s="24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138</v>
      </c>
      <c r="AU153" s="241" t="s">
        <v>88</v>
      </c>
      <c r="AV153" s="13" t="s">
        <v>86</v>
      </c>
      <c r="AW153" s="13" t="s">
        <v>34</v>
      </c>
      <c r="AX153" s="13" t="s">
        <v>78</v>
      </c>
      <c r="AY153" s="241" t="s">
        <v>128</v>
      </c>
    </row>
    <row r="154" s="14" customFormat="1">
      <c r="A154" s="14"/>
      <c r="B154" s="242"/>
      <c r="C154" s="243"/>
      <c r="D154" s="233" t="s">
        <v>138</v>
      </c>
      <c r="E154" s="244" t="s">
        <v>1</v>
      </c>
      <c r="F154" s="245" t="s">
        <v>169</v>
      </c>
      <c r="G154" s="243"/>
      <c r="H154" s="246">
        <v>62.729999999999997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2" t="s">
        <v>138</v>
      </c>
      <c r="AU154" s="252" t="s">
        <v>88</v>
      </c>
      <c r="AV154" s="14" t="s">
        <v>88</v>
      </c>
      <c r="AW154" s="14" t="s">
        <v>34</v>
      </c>
      <c r="AX154" s="14" t="s">
        <v>78</v>
      </c>
      <c r="AY154" s="252" t="s">
        <v>128</v>
      </c>
    </row>
    <row r="155" s="14" customFormat="1">
      <c r="A155" s="14"/>
      <c r="B155" s="242"/>
      <c r="C155" s="243"/>
      <c r="D155" s="233" t="s">
        <v>138</v>
      </c>
      <c r="E155" s="244" t="s">
        <v>1</v>
      </c>
      <c r="F155" s="245" t="s">
        <v>170</v>
      </c>
      <c r="G155" s="243"/>
      <c r="H155" s="246">
        <v>36.590000000000003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2" t="s">
        <v>138</v>
      </c>
      <c r="AU155" s="252" t="s">
        <v>88</v>
      </c>
      <c r="AV155" s="14" t="s">
        <v>88</v>
      </c>
      <c r="AW155" s="14" t="s">
        <v>34</v>
      </c>
      <c r="AX155" s="14" t="s">
        <v>78</v>
      </c>
      <c r="AY155" s="252" t="s">
        <v>128</v>
      </c>
    </row>
    <row r="156" s="13" customFormat="1">
      <c r="A156" s="13"/>
      <c r="B156" s="231"/>
      <c r="C156" s="232"/>
      <c r="D156" s="233" t="s">
        <v>138</v>
      </c>
      <c r="E156" s="234" t="s">
        <v>1</v>
      </c>
      <c r="F156" s="235" t="s">
        <v>171</v>
      </c>
      <c r="G156" s="232"/>
      <c r="H156" s="234" t="s">
        <v>1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138</v>
      </c>
      <c r="AU156" s="241" t="s">
        <v>88</v>
      </c>
      <c r="AV156" s="13" t="s">
        <v>86</v>
      </c>
      <c r="AW156" s="13" t="s">
        <v>34</v>
      </c>
      <c r="AX156" s="13" t="s">
        <v>78</v>
      </c>
      <c r="AY156" s="241" t="s">
        <v>128</v>
      </c>
    </row>
    <row r="157" s="14" customFormat="1">
      <c r="A157" s="14"/>
      <c r="B157" s="242"/>
      <c r="C157" s="243"/>
      <c r="D157" s="233" t="s">
        <v>138</v>
      </c>
      <c r="E157" s="244" t="s">
        <v>1</v>
      </c>
      <c r="F157" s="245" t="s">
        <v>172</v>
      </c>
      <c r="G157" s="243"/>
      <c r="H157" s="246">
        <v>68.334999999999994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2" t="s">
        <v>138</v>
      </c>
      <c r="AU157" s="252" t="s">
        <v>88</v>
      </c>
      <c r="AV157" s="14" t="s">
        <v>88</v>
      </c>
      <c r="AW157" s="14" t="s">
        <v>34</v>
      </c>
      <c r="AX157" s="14" t="s">
        <v>78</v>
      </c>
      <c r="AY157" s="252" t="s">
        <v>128</v>
      </c>
    </row>
    <row r="158" s="15" customFormat="1">
      <c r="A158" s="15"/>
      <c r="B158" s="253"/>
      <c r="C158" s="254"/>
      <c r="D158" s="233" t="s">
        <v>138</v>
      </c>
      <c r="E158" s="255" t="s">
        <v>1</v>
      </c>
      <c r="F158" s="256" t="s">
        <v>156</v>
      </c>
      <c r="G158" s="254"/>
      <c r="H158" s="257">
        <v>177.92500000000001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3" t="s">
        <v>138</v>
      </c>
      <c r="AU158" s="263" t="s">
        <v>88</v>
      </c>
      <c r="AV158" s="15" t="s">
        <v>136</v>
      </c>
      <c r="AW158" s="15" t="s">
        <v>34</v>
      </c>
      <c r="AX158" s="15" t="s">
        <v>86</v>
      </c>
      <c r="AY158" s="263" t="s">
        <v>128</v>
      </c>
    </row>
    <row r="159" s="2" customFormat="1" ht="24.15" customHeight="1">
      <c r="A159" s="38"/>
      <c r="B159" s="39"/>
      <c r="C159" s="218" t="s">
        <v>173</v>
      </c>
      <c r="D159" s="218" t="s">
        <v>131</v>
      </c>
      <c r="E159" s="219" t="s">
        <v>174</v>
      </c>
      <c r="F159" s="220" t="s">
        <v>175</v>
      </c>
      <c r="G159" s="221" t="s">
        <v>150</v>
      </c>
      <c r="H159" s="222">
        <v>533.77499999999998</v>
      </c>
      <c r="I159" s="223"/>
      <c r="J159" s="224">
        <f>ROUND(I159*H159,2)</f>
        <v>0</v>
      </c>
      <c r="K159" s="220" t="s">
        <v>135</v>
      </c>
      <c r="L159" s="44"/>
      <c r="M159" s="225" t="s">
        <v>1</v>
      </c>
      <c r="N159" s="226" t="s">
        <v>43</v>
      </c>
      <c r="O159" s="91"/>
      <c r="P159" s="227">
        <f>O159*H159</f>
        <v>0</v>
      </c>
      <c r="Q159" s="227">
        <v>3.4999999999999997E-05</v>
      </c>
      <c r="R159" s="227">
        <f>Q159*H159</f>
        <v>0.018682124999999997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136</v>
      </c>
      <c r="AT159" s="229" t="s">
        <v>131</v>
      </c>
      <c r="AU159" s="229" t="s">
        <v>88</v>
      </c>
      <c r="AY159" s="17" t="s">
        <v>128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86</v>
      </c>
      <c r="BK159" s="230">
        <f>ROUND(I159*H159,2)</f>
        <v>0</v>
      </c>
      <c r="BL159" s="17" t="s">
        <v>136</v>
      </c>
      <c r="BM159" s="229" t="s">
        <v>176</v>
      </c>
    </row>
    <row r="160" s="13" customFormat="1">
      <c r="A160" s="13"/>
      <c r="B160" s="231"/>
      <c r="C160" s="232"/>
      <c r="D160" s="233" t="s">
        <v>138</v>
      </c>
      <c r="E160" s="234" t="s">
        <v>1</v>
      </c>
      <c r="F160" s="235" t="s">
        <v>162</v>
      </c>
      <c r="G160" s="232"/>
      <c r="H160" s="234" t="s">
        <v>1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138</v>
      </c>
      <c r="AU160" s="241" t="s">
        <v>88</v>
      </c>
      <c r="AV160" s="13" t="s">
        <v>86</v>
      </c>
      <c r="AW160" s="13" t="s">
        <v>34</v>
      </c>
      <c r="AX160" s="13" t="s">
        <v>78</v>
      </c>
      <c r="AY160" s="241" t="s">
        <v>128</v>
      </c>
    </row>
    <row r="161" s="13" customFormat="1">
      <c r="A161" s="13"/>
      <c r="B161" s="231"/>
      <c r="C161" s="232"/>
      <c r="D161" s="233" t="s">
        <v>138</v>
      </c>
      <c r="E161" s="234" t="s">
        <v>1</v>
      </c>
      <c r="F161" s="235" t="s">
        <v>163</v>
      </c>
      <c r="G161" s="232"/>
      <c r="H161" s="234" t="s">
        <v>1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138</v>
      </c>
      <c r="AU161" s="241" t="s">
        <v>88</v>
      </c>
      <c r="AV161" s="13" t="s">
        <v>86</v>
      </c>
      <c r="AW161" s="13" t="s">
        <v>34</v>
      </c>
      <c r="AX161" s="13" t="s">
        <v>78</v>
      </c>
      <c r="AY161" s="241" t="s">
        <v>128</v>
      </c>
    </row>
    <row r="162" s="14" customFormat="1">
      <c r="A162" s="14"/>
      <c r="B162" s="242"/>
      <c r="C162" s="243"/>
      <c r="D162" s="233" t="s">
        <v>138</v>
      </c>
      <c r="E162" s="244" t="s">
        <v>1</v>
      </c>
      <c r="F162" s="245" t="s">
        <v>177</v>
      </c>
      <c r="G162" s="243"/>
      <c r="H162" s="246">
        <v>13.859999999999999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2" t="s">
        <v>138</v>
      </c>
      <c r="AU162" s="252" t="s">
        <v>88</v>
      </c>
      <c r="AV162" s="14" t="s">
        <v>88</v>
      </c>
      <c r="AW162" s="14" t="s">
        <v>34</v>
      </c>
      <c r="AX162" s="14" t="s">
        <v>78</v>
      </c>
      <c r="AY162" s="252" t="s">
        <v>128</v>
      </c>
    </row>
    <row r="163" s="14" customFormat="1">
      <c r="A163" s="14"/>
      <c r="B163" s="242"/>
      <c r="C163" s="243"/>
      <c r="D163" s="233" t="s">
        <v>138</v>
      </c>
      <c r="E163" s="244" t="s">
        <v>1</v>
      </c>
      <c r="F163" s="245" t="s">
        <v>178</v>
      </c>
      <c r="G163" s="243"/>
      <c r="H163" s="246">
        <v>6.21</v>
      </c>
      <c r="I163" s="247"/>
      <c r="J163" s="243"/>
      <c r="K163" s="243"/>
      <c r="L163" s="248"/>
      <c r="M163" s="249"/>
      <c r="N163" s="250"/>
      <c r="O163" s="250"/>
      <c r="P163" s="250"/>
      <c r="Q163" s="250"/>
      <c r="R163" s="250"/>
      <c r="S163" s="250"/>
      <c r="T163" s="25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2" t="s">
        <v>138</v>
      </c>
      <c r="AU163" s="252" t="s">
        <v>88</v>
      </c>
      <c r="AV163" s="14" t="s">
        <v>88</v>
      </c>
      <c r="AW163" s="14" t="s">
        <v>34</v>
      </c>
      <c r="AX163" s="14" t="s">
        <v>78</v>
      </c>
      <c r="AY163" s="252" t="s">
        <v>128</v>
      </c>
    </row>
    <row r="164" s="14" customFormat="1">
      <c r="A164" s="14"/>
      <c r="B164" s="242"/>
      <c r="C164" s="243"/>
      <c r="D164" s="233" t="s">
        <v>138</v>
      </c>
      <c r="E164" s="244" t="s">
        <v>1</v>
      </c>
      <c r="F164" s="245" t="s">
        <v>179</v>
      </c>
      <c r="G164" s="243"/>
      <c r="H164" s="246">
        <v>4.0800000000000001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2" t="s">
        <v>138</v>
      </c>
      <c r="AU164" s="252" t="s">
        <v>88</v>
      </c>
      <c r="AV164" s="14" t="s">
        <v>88</v>
      </c>
      <c r="AW164" s="14" t="s">
        <v>34</v>
      </c>
      <c r="AX164" s="14" t="s">
        <v>78</v>
      </c>
      <c r="AY164" s="252" t="s">
        <v>128</v>
      </c>
    </row>
    <row r="165" s="14" customFormat="1">
      <c r="A165" s="14"/>
      <c r="B165" s="242"/>
      <c r="C165" s="243"/>
      <c r="D165" s="233" t="s">
        <v>138</v>
      </c>
      <c r="E165" s="244" t="s">
        <v>1</v>
      </c>
      <c r="F165" s="245" t="s">
        <v>180</v>
      </c>
      <c r="G165" s="243"/>
      <c r="H165" s="246">
        <v>6.6600000000000001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2" t="s">
        <v>138</v>
      </c>
      <c r="AU165" s="252" t="s">
        <v>88</v>
      </c>
      <c r="AV165" s="14" t="s">
        <v>88</v>
      </c>
      <c r="AW165" s="14" t="s">
        <v>34</v>
      </c>
      <c r="AX165" s="14" t="s">
        <v>78</v>
      </c>
      <c r="AY165" s="252" t="s">
        <v>128</v>
      </c>
    </row>
    <row r="166" s="13" customFormat="1">
      <c r="A166" s="13"/>
      <c r="B166" s="231"/>
      <c r="C166" s="232"/>
      <c r="D166" s="233" t="s">
        <v>138</v>
      </c>
      <c r="E166" s="234" t="s">
        <v>1</v>
      </c>
      <c r="F166" s="235" t="s">
        <v>168</v>
      </c>
      <c r="G166" s="232"/>
      <c r="H166" s="234" t="s">
        <v>1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138</v>
      </c>
      <c r="AU166" s="241" t="s">
        <v>88</v>
      </c>
      <c r="AV166" s="13" t="s">
        <v>86</v>
      </c>
      <c r="AW166" s="13" t="s">
        <v>34</v>
      </c>
      <c r="AX166" s="13" t="s">
        <v>78</v>
      </c>
      <c r="AY166" s="241" t="s">
        <v>128</v>
      </c>
    </row>
    <row r="167" s="14" customFormat="1">
      <c r="A167" s="14"/>
      <c r="B167" s="242"/>
      <c r="C167" s="243"/>
      <c r="D167" s="233" t="s">
        <v>138</v>
      </c>
      <c r="E167" s="244" t="s">
        <v>1</v>
      </c>
      <c r="F167" s="245" t="s">
        <v>181</v>
      </c>
      <c r="G167" s="243"/>
      <c r="H167" s="246">
        <v>188.19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2" t="s">
        <v>138</v>
      </c>
      <c r="AU167" s="252" t="s">
        <v>88</v>
      </c>
      <c r="AV167" s="14" t="s">
        <v>88</v>
      </c>
      <c r="AW167" s="14" t="s">
        <v>34</v>
      </c>
      <c r="AX167" s="14" t="s">
        <v>78</v>
      </c>
      <c r="AY167" s="252" t="s">
        <v>128</v>
      </c>
    </row>
    <row r="168" s="14" customFormat="1">
      <c r="A168" s="14"/>
      <c r="B168" s="242"/>
      <c r="C168" s="243"/>
      <c r="D168" s="233" t="s">
        <v>138</v>
      </c>
      <c r="E168" s="244" t="s">
        <v>1</v>
      </c>
      <c r="F168" s="245" t="s">
        <v>182</v>
      </c>
      <c r="G168" s="243"/>
      <c r="H168" s="246">
        <v>109.77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2" t="s">
        <v>138</v>
      </c>
      <c r="AU168" s="252" t="s">
        <v>88</v>
      </c>
      <c r="AV168" s="14" t="s">
        <v>88</v>
      </c>
      <c r="AW168" s="14" t="s">
        <v>34</v>
      </c>
      <c r="AX168" s="14" t="s">
        <v>78</v>
      </c>
      <c r="AY168" s="252" t="s">
        <v>128</v>
      </c>
    </row>
    <row r="169" s="13" customFormat="1">
      <c r="A169" s="13"/>
      <c r="B169" s="231"/>
      <c r="C169" s="232"/>
      <c r="D169" s="233" t="s">
        <v>138</v>
      </c>
      <c r="E169" s="234" t="s">
        <v>1</v>
      </c>
      <c r="F169" s="235" t="s">
        <v>171</v>
      </c>
      <c r="G169" s="232"/>
      <c r="H169" s="234" t="s">
        <v>1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1" t="s">
        <v>138</v>
      </c>
      <c r="AU169" s="241" t="s">
        <v>88</v>
      </c>
      <c r="AV169" s="13" t="s">
        <v>86</v>
      </c>
      <c r="AW169" s="13" t="s">
        <v>34</v>
      </c>
      <c r="AX169" s="13" t="s">
        <v>78</v>
      </c>
      <c r="AY169" s="241" t="s">
        <v>128</v>
      </c>
    </row>
    <row r="170" s="14" customFormat="1">
      <c r="A170" s="14"/>
      <c r="B170" s="242"/>
      <c r="C170" s="243"/>
      <c r="D170" s="233" t="s">
        <v>138</v>
      </c>
      <c r="E170" s="244" t="s">
        <v>1</v>
      </c>
      <c r="F170" s="245" t="s">
        <v>183</v>
      </c>
      <c r="G170" s="243"/>
      <c r="H170" s="246">
        <v>205.005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2" t="s">
        <v>138</v>
      </c>
      <c r="AU170" s="252" t="s">
        <v>88</v>
      </c>
      <c r="AV170" s="14" t="s">
        <v>88</v>
      </c>
      <c r="AW170" s="14" t="s">
        <v>34</v>
      </c>
      <c r="AX170" s="14" t="s">
        <v>78</v>
      </c>
      <c r="AY170" s="252" t="s">
        <v>128</v>
      </c>
    </row>
    <row r="171" s="15" customFormat="1">
      <c r="A171" s="15"/>
      <c r="B171" s="253"/>
      <c r="C171" s="254"/>
      <c r="D171" s="233" t="s">
        <v>138</v>
      </c>
      <c r="E171" s="255" t="s">
        <v>1</v>
      </c>
      <c r="F171" s="256" t="s">
        <v>156</v>
      </c>
      <c r="G171" s="254"/>
      <c r="H171" s="257">
        <v>533.77499999999998</v>
      </c>
      <c r="I171" s="258"/>
      <c r="J171" s="254"/>
      <c r="K171" s="254"/>
      <c r="L171" s="259"/>
      <c r="M171" s="260"/>
      <c r="N171" s="261"/>
      <c r="O171" s="261"/>
      <c r="P171" s="261"/>
      <c r="Q171" s="261"/>
      <c r="R171" s="261"/>
      <c r="S171" s="261"/>
      <c r="T171" s="262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3" t="s">
        <v>138</v>
      </c>
      <c r="AU171" s="263" t="s">
        <v>88</v>
      </c>
      <c r="AV171" s="15" t="s">
        <v>136</v>
      </c>
      <c r="AW171" s="15" t="s">
        <v>34</v>
      </c>
      <c r="AX171" s="15" t="s">
        <v>86</v>
      </c>
      <c r="AY171" s="263" t="s">
        <v>128</v>
      </c>
    </row>
    <row r="172" s="2" customFormat="1" ht="21.75" customHeight="1">
      <c r="A172" s="38"/>
      <c r="B172" s="39"/>
      <c r="C172" s="218" t="s">
        <v>141</v>
      </c>
      <c r="D172" s="218" t="s">
        <v>131</v>
      </c>
      <c r="E172" s="219" t="s">
        <v>184</v>
      </c>
      <c r="F172" s="220" t="s">
        <v>185</v>
      </c>
      <c r="G172" s="221" t="s">
        <v>150</v>
      </c>
      <c r="H172" s="222">
        <v>22.216000000000001</v>
      </c>
      <c r="I172" s="223"/>
      <c r="J172" s="224">
        <f>ROUND(I172*H172,2)</f>
        <v>0</v>
      </c>
      <c r="K172" s="220" t="s">
        <v>135</v>
      </c>
      <c r="L172" s="44"/>
      <c r="M172" s="225" t="s">
        <v>1</v>
      </c>
      <c r="N172" s="226" t="s">
        <v>43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0.082000000000000003</v>
      </c>
      <c r="T172" s="228">
        <f>S172*H172</f>
        <v>1.8217120000000002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136</v>
      </c>
      <c r="AT172" s="229" t="s">
        <v>131</v>
      </c>
      <c r="AU172" s="229" t="s">
        <v>88</v>
      </c>
      <c r="AY172" s="17" t="s">
        <v>128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86</v>
      </c>
      <c r="BK172" s="230">
        <f>ROUND(I172*H172,2)</f>
        <v>0</v>
      </c>
      <c r="BL172" s="17" t="s">
        <v>136</v>
      </c>
      <c r="BM172" s="229" t="s">
        <v>186</v>
      </c>
    </row>
    <row r="173" s="13" customFormat="1">
      <c r="A173" s="13"/>
      <c r="B173" s="231"/>
      <c r="C173" s="232"/>
      <c r="D173" s="233" t="s">
        <v>138</v>
      </c>
      <c r="E173" s="234" t="s">
        <v>1</v>
      </c>
      <c r="F173" s="235" t="s">
        <v>168</v>
      </c>
      <c r="G173" s="232"/>
      <c r="H173" s="234" t="s">
        <v>1</v>
      </c>
      <c r="I173" s="236"/>
      <c r="J173" s="232"/>
      <c r="K173" s="232"/>
      <c r="L173" s="237"/>
      <c r="M173" s="238"/>
      <c r="N173" s="239"/>
      <c r="O173" s="239"/>
      <c r="P173" s="239"/>
      <c r="Q173" s="239"/>
      <c r="R173" s="239"/>
      <c r="S173" s="239"/>
      <c r="T173" s="24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1" t="s">
        <v>138</v>
      </c>
      <c r="AU173" s="241" t="s">
        <v>88</v>
      </c>
      <c r="AV173" s="13" t="s">
        <v>86</v>
      </c>
      <c r="AW173" s="13" t="s">
        <v>34</v>
      </c>
      <c r="AX173" s="13" t="s">
        <v>78</v>
      </c>
      <c r="AY173" s="241" t="s">
        <v>128</v>
      </c>
    </row>
    <row r="174" s="14" customFormat="1">
      <c r="A174" s="14"/>
      <c r="B174" s="242"/>
      <c r="C174" s="243"/>
      <c r="D174" s="233" t="s">
        <v>138</v>
      </c>
      <c r="E174" s="244" t="s">
        <v>1</v>
      </c>
      <c r="F174" s="245" t="s">
        <v>187</v>
      </c>
      <c r="G174" s="243"/>
      <c r="H174" s="246">
        <v>6.4610000000000003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2" t="s">
        <v>138</v>
      </c>
      <c r="AU174" s="252" t="s">
        <v>88</v>
      </c>
      <c r="AV174" s="14" t="s">
        <v>88</v>
      </c>
      <c r="AW174" s="14" t="s">
        <v>34</v>
      </c>
      <c r="AX174" s="14" t="s">
        <v>78</v>
      </c>
      <c r="AY174" s="252" t="s">
        <v>128</v>
      </c>
    </row>
    <row r="175" s="14" customFormat="1">
      <c r="A175" s="14"/>
      <c r="B175" s="242"/>
      <c r="C175" s="243"/>
      <c r="D175" s="233" t="s">
        <v>138</v>
      </c>
      <c r="E175" s="244" t="s">
        <v>1</v>
      </c>
      <c r="F175" s="245" t="s">
        <v>188</v>
      </c>
      <c r="G175" s="243"/>
      <c r="H175" s="246">
        <v>2.2799999999999998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2" t="s">
        <v>138</v>
      </c>
      <c r="AU175" s="252" t="s">
        <v>88</v>
      </c>
      <c r="AV175" s="14" t="s">
        <v>88</v>
      </c>
      <c r="AW175" s="14" t="s">
        <v>34</v>
      </c>
      <c r="AX175" s="14" t="s">
        <v>78</v>
      </c>
      <c r="AY175" s="252" t="s">
        <v>128</v>
      </c>
    </row>
    <row r="176" s="14" customFormat="1">
      <c r="A176" s="14"/>
      <c r="B176" s="242"/>
      <c r="C176" s="243"/>
      <c r="D176" s="233" t="s">
        <v>138</v>
      </c>
      <c r="E176" s="244" t="s">
        <v>1</v>
      </c>
      <c r="F176" s="245" t="s">
        <v>189</v>
      </c>
      <c r="G176" s="243"/>
      <c r="H176" s="246">
        <v>2.3399999999999999</v>
      </c>
      <c r="I176" s="247"/>
      <c r="J176" s="243"/>
      <c r="K176" s="243"/>
      <c r="L176" s="248"/>
      <c r="M176" s="249"/>
      <c r="N176" s="250"/>
      <c r="O176" s="250"/>
      <c r="P176" s="250"/>
      <c r="Q176" s="250"/>
      <c r="R176" s="250"/>
      <c r="S176" s="250"/>
      <c r="T176" s="25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2" t="s">
        <v>138</v>
      </c>
      <c r="AU176" s="252" t="s">
        <v>88</v>
      </c>
      <c r="AV176" s="14" t="s">
        <v>88</v>
      </c>
      <c r="AW176" s="14" t="s">
        <v>34</v>
      </c>
      <c r="AX176" s="14" t="s">
        <v>78</v>
      </c>
      <c r="AY176" s="252" t="s">
        <v>128</v>
      </c>
    </row>
    <row r="177" s="13" customFormat="1">
      <c r="A177" s="13"/>
      <c r="B177" s="231"/>
      <c r="C177" s="232"/>
      <c r="D177" s="233" t="s">
        <v>138</v>
      </c>
      <c r="E177" s="234" t="s">
        <v>1</v>
      </c>
      <c r="F177" s="235" t="s">
        <v>171</v>
      </c>
      <c r="G177" s="232"/>
      <c r="H177" s="234" t="s">
        <v>1</v>
      </c>
      <c r="I177" s="236"/>
      <c r="J177" s="232"/>
      <c r="K177" s="232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138</v>
      </c>
      <c r="AU177" s="241" t="s">
        <v>88</v>
      </c>
      <c r="AV177" s="13" t="s">
        <v>86</v>
      </c>
      <c r="AW177" s="13" t="s">
        <v>34</v>
      </c>
      <c r="AX177" s="13" t="s">
        <v>78</v>
      </c>
      <c r="AY177" s="241" t="s">
        <v>128</v>
      </c>
    </row>
    <row r="178" s="14" customFormat="1">
      <c r="A178" s="14"/>
      <c r="B178" s="242"/>
      <c r="C178" s="243"/>
      <c r="D178" s="233" t="s">
        <v>138</v>
      </c>
      <c r="E178" s="244" t="s">
        <v>1</v>
      </c>
      <c r="F178" s="245" t="s">
        <v>190</v>
      </c>
      <c r="G178" s="243"/>
      <c r="H178" s="246">
        <v>6.4349999999999996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138</v>
      </c>
      <c r="AU178" s="252" t="s">
        <v>88</v>
      </c>
      <c r="AV178" s="14" t="s">
        <v>88</v>
      </c>
      <c r="AW178" s="14" t="s">
        <v>34</v>
      </c>
      <c r="AX178" s="14" t="s">
        <v>78</v>
      </c>
      <c r="AY178" s="252" t="s">
        <v>128</v>
      </c>
    </row>
    <row r="179" s="14" customFormat="1">
      <c r="A179" s="14"/>
      <c r="B179" s="242"/>
      <c r="C179" s="243"/>
      <c r="D179" s="233" t="s">
        <v>138</v>
      </c>
      <c r="E179" s="244" t="s">
        <v>1</v>
      </c>
      <c r="F179" s="245" t="s">
        <v>191</v>
      </c>
      <c r="G179" s="243"/>
      <c r="H179" s="246">
        <v>4.7000000000000002</v>
      </c>
      <c r="I179" s="247"/>
      <c r="J179" s="243"/>
      <c r="K179" s="243"/>
      <c r="L179" s="248"/>
      <c r="M179" s="249"/>
      <c r="N179" s="250"/>
      <c r="O179" s="250"/>
      <c r="P179" s="250"/>
      <c r="Q179" s="250"/>
      <c r="R179" s="250"/>
      <c r="S179" s="250"/>
      <c r="T179" s="25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2" t="s">
        <v>138</v>
      </c>
      <c r="AU179" s="252" t="s">
        <v>88</v>
      </c>
      <c r="AV179" s="14" t="s">
        <v>88</v>
      </c>
      <c r="AW179" s="14" t="s">
        <v>34</v>
      </c>
      <c r="AX179" s="14" t="s">
        <v>78</v>
      </c>
      <c r="AY179" s="252" t="s">
        <v>128</v>
      </c>
    </row>
    <row r="180" s="15" customFormat="1">
      <c r="A180" s="15"/>
      <c r="B180" s="253"/>
      <c r="C180" s="254"/>
      <c r="D180" s="233" t="s">
        <v>138</v>
      </c>
      <c r="E180" s="255" t="s">
        <v>1</v>
      </c>
      <c r="F180" s="256" t="s">
        <v>156</v>
      </c>
      <c r="G180" s="254"/>
      <c r="H180" s="257">
        <v>22.216000000000001</v>
      </c>
      <c r="I180" s="258"/>
      <c r="J180" s="254"/>
      <c r="K180" s="254"/>
      <c r="L180" s="259"/>
      <c r="M180" s="260"/>
      <c r="N180" s="261"/>
      <c r="O180" s="261"/>
      <c r="P180" s="261"/>
      <c r="Q180" s="261"/>
      <c r="R180" s="261"/>
      <c r="S180" s="261"/>
      <c r="T180" s="262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3" t="s">
        <v>138</v>
      </c>
      <c r="AU180" s="263" t="s">
        <v>88</v>
      </c>
      <c r="AV180" s="15" t="s">
        <v>136</v>
      </c>
      <c r="AW180" s="15" t="s">
        <v>34</v>
      </c>
      <c r="AX180" s="15" t="s">
        <v>86</v>
      </c>
      <c r="AY180" s="263" t="s">
        <v>128</v>
      </c>
    </row>
    <row r="181" s="2" customFormat="1" ht="24.15" customHeight="1">
      <c r="A181" s="38"/>
      <c r="B181" s="39"/>
      <c r="C181" s="218" t="s">
        <v>192</v>
      </c>
      <c r="D181" s="218" t="s">
        <v>131</v>
      </c>
      <c r="E181" s="219" t="s">
        <v>193</v>
      </c>
      <c r="F181" s="220" t="s">
        <v>194</v>
      </c>
      <c r="G181" s="221" t="s">
        <v>150</v>
      </c>
      <c r="H181" s="222">
        <v>1.3600000000000001</v>
      </c>
      <c r="I181" s="223"/>
      <c r="J181" s="224">
        <f>ROUND(I181*H181,2)</f>
        <v>0</v>
      </c>
      <c r="K181" s="220" t="s">
        <v>135</v>
      </c>
      <c r="L181" s="44"/>
      <c r="M181" s="225" t="s">
        <v>1</v>
      </c>
      <c r="N181" s="226" t="s">
        <v>43</v>
      </c>
      <c r="O181" s="91"/>
      <c r="P181" s="227">
        <f>O181*H181</f>
        <v>0</v>
      </c>
      <c r="Q181" s="227">
        <v>0</v>
      </c>
      <c r="R181" s="227">
        <f>Q181*H181</f>
        <v>0</v>
      </c>
      <c r="S181" s="227">
        <v>0.041000000000000002</v>
      </c>
      <c r="T181" s="228">
        <f>S181*H181</f>
        <v>0.055760000000000004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136</v>
      </c>
      <c r="AT181" s="229" t="s">
        <v>131</v>
      </c>
      <c r="AU181" s="229" t="s">
        <v>88</v>
      </c>
      <c r="AY181" s="17" t="s">
        <v>128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86</v>
      </c>
      <c r="BK181" s="230">
        <f>ROUND(I181*H181,2)</f>
        <v>0</v>
      </c>
      <c r="BL181" s="17" t="s">
        <v>136</v>
      </c>
      <c r="BM181" s="229" t="s">
        <v>195</v>
      </c>
    </row>
    <row r="182" s="13" customFormat="1">
      <c r="A182" s="13"/>
      <c r="B182" s="231"/>
      <c r="C182" s="232"/>
      <c r="D182" s="233" t="s">
        <v>138</v>
      </c>
      <c r="E182" s="234" t="s">
        <v>1</v>
      </c>
      <c r="F182" s="235" t="s">
        <v>163</v>
      </c>
      <c r="G182" s="232"/>
      <c r="H182" s="234" t="s">
        <v>1</v>
      </c>
      <c r="I182" s="236"/>
      <c r="J182" s="232"/>
      <c r="K182" s="232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138</v>
      </c>
      <c r="AU182" s="241" t="s">
        <v>88</v>
      </c>
      <c r="AV182" s="13" t="s">
        <v>86</v>
      </c>
      <c r="AW182" s="13" t="s">
        <v>34</v>
      </c>
      <c r="AX182" s="13" t="s">
        <v>78</v>
      </c>
      <c r="AY182" s="241" t="s">
        <v>128</v>
      </c>
    </row>
    <row r="183" s="14" customFormat="1">
      <c r="A183" s="14"/>
      <c r="B183" s="242"/>
      <c r="C183" s="243"/>
      <c r="D183" s="233" t="s">
        <v>138</v>
      </c>
      <c r="E183" s="244" t="s">
        <v>1</v>
      </c>
      <c r="F183" s="245" t="s">
        <v>196</v>
      </c>
      <c r="G183" s="243"/>
      <c r="H183" s="246">
        <v>0.28599999999999998</v>
      </c>
      <c r="I183" s="247"/>
      <c r="J183" s="243"/>
      <c r="K183" s="243"/>
      <c r="L183" s="248"/>
      <c r="M183" s="249"/>
      <c r="N183" s="250"/>
      <c r="O183" s="250"/>
      <c r="P183" s="250"/>
      <c r="Q183" s="250"/>
      <c r="R183" s="250"/>
      <c r="S183" s="250"/>
      <c r="T183" s="25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2" t="s">
        <v>138</v>
      </c>
      <c r="AU183" s="252" t="s">
        <v>88</v>
      </c>
      <c r="AV183" s="14" t="s">
        <v>88</v>
      </c>
      <c r="AW183" s="14" t="s">
        <v>34</v>
      </c>
      <c r="AX183" s="14" t="s">
        <v>78</v>
      </c>
      <c r="AY183" s="252" t="s">
        <v>128</v>
      </c>
    </row>
    <row r="184" s="13" customFormat="1">
      <c r="A184" s="13"/>
      <c r="B184" s="231"/>
      <c r="C184" s="232"/>
      <c r="D184" s="233" t="s">
        <v>138</v>
      </c>
      <c r="E184" s="234" t="s">
        <v>1</v>
      </c>
      <c r="F184" s="235" t="s">
        <v>168</v>
      </c>
      <c r="G184" s="232"/>
      <c r="H184" s="234" t="s">
        <v>1</v>
      </c>
      <c r="I184" s="236"/>
      <c r="J184" s="232"/>
      <c r="K184" s="232"/>
      <c r="L184" s="237"/>
      <c r="M184" s="238"/>
      <c r="N184" s="239"/>
      <c r="O184" s="239"/>
      <c r="P184" s="239"/>
      <c r="Q184" s="239"/>
      <c r="R184" s="239"/>
      <c r="S184" s="239"/>
      <c r="T184" s="24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1" t="s">
        <v>138</v>
      </c>
      <c r="AU184" s="241" t="s">
        <v>88</v>
      </c>
      <c r="AV184" s="13" t="s">
        <v>86</v>
      </c>
      <c r="AW184" s="13" t="s">
        <v>34</v>
      </c>
      <c r="AX184" s="13" t="s">
        <v>78</v>
      </c>
      <c r="AY184" s="241" t="s">
        <v>128</v>
      </c>
    </row>
    <row r="185" s="14" customFormat="1">
      <c r="A185" s="14"/>
      <c r="B185" s="242"/>
      <c r="C185" s="243"/>
      <c r="D185" s="233" t="s">
        <v>138</v>
      </c>
      <c r="E185" s="244" t="s">
        <v>1</v>
      </c>
      <c r="F185" s="245" t="s">
        <v>197</v>
      </c>
      <c r="G185" s="243"/>
      <c r="H185" s="246">
        <v>0.54000000000000004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2" t="s">
        <v>138</v>
      </c>
      <c r="AU185" s="252" t="s">
        <v>88</v>
      </c>
      <c r="AV185" s="14" t="s">
        <v>88</v>
      </c>
      <c r="AW185" s="14" t="s">
        <v>34</v>
      </c>
      <c r="AX185" s="14" t="s">
        <v>78</v>
      </c>
      <c r="AY185" s="252" t="s">
        <v>128</v>
      </c>
    </row>
    <row r="186" s="14" customFormat="1">
      <c r="A186" s="14"/>
      <c r="B186" s="242"/>
      <c r="C186" s="243"/>
      <c r="D186" s="233" t="s">
        <v>138</v>
      </c>
      <c r="E186" s="244" t="s">
        <v>1</v>
      </c>
      <c r="F186" s="245" t="s">
        <v>198</v>
      </c>
      <c r="G186" s="243"/>
      <c r="H186" s="246">
        <v>0.53400000000000003</v>
      </c>
      <c r="I186" s="247"/>
      <c r="J186" s="243"/>
      <c r="K186" s="243"/>
      <c r="L186" s="248"/>
      <c r="M186" s="249"/>
      <c r="N186" s="250"/>
      <c r="O186" s="250"/>
      <c r="P186" s="250"/>
      <c r="Q186" s="250"/>
      <c r="R186" s="250"/>
      <c r="S186" s="250"/>
      <c r="T186" s="25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2" t="s">
        <v>138</v>
      </c>
      <c r="AU186" s="252" t="s">
        <v>88</v>
      </c>
      <c r="AV186" s="14" t="s">
        <v>88</v>
      </c>
      <c r="AW186" s="14" t="s">
        <v>34</v>
      </c>
      <c r="AX186" s="14" t="s">
        <v>78</v>
      </c>
      <c r="AY186" s="252" t="s">
        <v>128</v>
      </c>
    </row>
    <row r="187" s="15" customFormat="1">
      <c r="A187" s="15"/>
      <c r="B187" s="253"/>
      <c r="C187" s="254"/>
      <c r="D187" s="233" t="s">
        <v>138</v>
      </c>
      <c r="E187" s="255" t="s">
        <v>1</v>
      </c>
      <c r="F187" s="256" t="s">
        <v>156</v>
      </c>
      <c r="G187" s="254"/>
      <c r="H187" s="257">
        <v>1.3600000000000001</v>
      </c>
      <c r="I187" s="258"/>
      <c r="J187" s="254"/>
      <c r="K187" s="254"/>
      <c r="L187" s="259"/>
      <c r="M187" s="260"/>
      <c r="N187" s="261"/>
      <c r="O187" s="261"/>
      <c r="P187" s="261"/>
      <c r="Q187" s="261"/>
      <c r="R187" s="261"/>
      <c r="S187" s="261"/>
      <c r="T187" s="262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3" t="s">
        <v>138</v>
      </c>
      <c r="AU187" s="263" t="s">
        <v>88</v>
      </c>
      <c r="AV187" s="15" t="s">
        <v>136</v>
      </c>
      <c r="AW187" s="15" t="s">
        <v>34</v>
      </c>
      <c r="AX187" s="15" t="s">
        <v>86</v>
      </c>
      <c r="AY187" s="263" t="s">
        <v>128</v>
      </c>
    </row>
    <row r="188" s="2" customFormat="1" ht="24.15" customHeight="1">
      <c r="A188" s="38"/>
      <c r="B188" s="39"/>
      <c r="C188" s="218" t="s">
        <v>199</v>
      </c>
      <c r="D188" s="218" t="s">
        <v>131</v>
      </c>
      <c r="E188" s="219" t="s">
        <v>200</v>
      </c>
      <c r="F188" s="220" t="s">
        <v>201</v>
      </c>
      <c r="G188" s="221" t="s">
        <v>150</v>
      </c>
      <c r="H188" s="222">
        <v>5.6390000000000002</v>
      </c>
      <c r="I188" s="223"/>
      <c r="J188" s="224">
        <f>ROUND(I188*H188,2)</f>
        <v>0</v>
      </c>
      <c r="K188" s="220" t="s">
        <v>135</v>
      </c>
      <c r="L188" s="44"/>
      <c r="M188" s="225" t="s">
        <v>1</v>
      </c>
      <c r="N188" s="226" t="s">
        <v>43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0.031</v>
      </c>
      <c r="T188" s="228">
        <f>S188*H188</f>
        <v>0.17480899999999999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136</v>
      </c>
      <c r="AT188" s="229" t="s">
        <v>131</v>
      </c>
      <c r="AU188" s="229" t="s">
        <v>88</v>
      </c>
      <c r="AY188" s="17" t="s">
        <v>128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86</v>
      </c>
      <c r="BK188" s="230">
        <f>ROUND(I188*H188,2)</f>
        <v>0</v>
      </c>
      <c r="BL188" s="17" t="s">
        <v>136</v>
      </c>
      <c r="BM188" s="229" t="s">
        <v>202</v>
      </c>
    </row>
    <row r="189" s="13" customFormat="1">
      <c r="A189" s="13"/>
      <c r="B189" s="231"/>
      <c r="C189" s="232"/>
      <c r="D189" s="233" t="s">
        <v>138</v>
      </c>
      <c r="E189" s="234" t="s">
        <v>1</v>
      </c>
      <c r="F189" s="235" t="s">
        <v>168</v>
      </c>
      <c r="G189" s="232"/>
      <c r="H189" s="234" t="s">
        <v>1</v>
      </c>
      <c r="I189" s="236"/>
      <c r="J189" s="232"/>
      <c r="K189" s="232"/>
      <c r="L189" s="237"/>
      <c r="M189" s="238"/>
      <c r="N189" s="239"/>
      <c r="O189" s="239"/>
      <c r="P189" s="239"/>
      <c r="Q189" s="239"/>
      <c r="R189" s="239"/>
      <c r="S189" s="239"/>
      <c r="T189" s="24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1" t="s">
        <v>138</v>
      </c>
      <c r="AU189" s="241" t="s">
        <v>88</v>
      </c>
      <c r="AV189" s="13" t="s">
        <v>86</v>
      </c>
      <c r="AW189" s="13" t="s">
        <v>34</v>
      </c>
      <c r="AX189" s="13" t="s">
        <v>78</v>
      </c>
      <c r="AY189" s="241" t="s">
        <v>128</v>
      </c>
    </row>
    <row r="190" s="14" customFormat="1">
      <c r="A190" s="14"/>
      <c r="B190" s="242"/>
      <c r="C190" s="243"/>
      <c r="D190" s="233" t="s">
        <v>138</v>
      </c>
      <c r="E190" s="244" t="s">
        <v>1</v>
      </c>
      <c r="F190" s="245" t="s">
        <v>203</v>
      </c>
      <c r="G190" s="243"/>
      <c r="H190" s="246">
        <v>1.101</v>
      </c>
      <c r="I190" s="247"/>
      <c r="J190" s="243"/>
      <c r="K190" s="243"/>
      <c r="L190" s="248"/>
      <c r="M190" s="249"/>
      <c r="N190" s="250"/>
      <c r="O190" s="250"/>
      <c r="P190" s="250"/>
      <c r="Q190" s="250"/>
      <c r="R190" s="250"/>
      <c r="S190" s="250"/>
      <c r="T190" s="25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2" t="s">
        <v>138</v>
      </c>
      <c r="AU190" s="252" t="s">
        <v>88</v>
      </c>
      <c r="AV190" s="14" t="s">
        <v>88</v>
      </c>
      <c r="AW190" s="14" t="s">
        <v>34</v>
      </c>
      <c r="AX190" s="14" t="s">
        <v>78</v>
      </c>
      <c r="AY190" s="252" t="s">
        <v>128</v>
      </c>
    </row>
    <row r="191" s="14" customFormat="1">
      <c r="A191" s="14"/>
      <c r="B191" s="242"/>
      <c r="C191" s="243"/>
      <c r="D191" s="233" t="s">
        <v>138</v>
      </c>
      <c r="E191" s="244" t="s">
        <v>1</v>
      </c>
      <c r="F191" s="245" t="s">
        <v>204</v>
      </c>
      <c r="G191" s="243"/>
      <c r="H191" s="246">
        <v>1.722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2" t="s">
        <v>138</v>
      </c>
      <c r="AU191" s="252" t="s">
        <v>88</v>
      </c>
      <c r="AV191" s="14" t="s">
        <v>88</v>
      </c>
      <c r="AW191" s="14" t="s">
        <v>34</v>
      </c>
      <c r="AX191" s="14" t="s">
        <v>78</v>
      </c>
      <c r="AY191" s="252" t="s">
        <v>128</v>
      </c>
    </row>
    <row r="192" s="14" customFormat="1">
      <c r="A192" s="14"/>
      <c r="B192" s="242"/>
      <c r="C192" s="243"/>
      <c r="D192" s="233" t="s">
        <v>138</v>
      </c>
      <c r="E192" s="244" t="s">
        <v>1</v>
      </c>
      <c r="F192" s="245" t="s">
        <v>205</v>
      </c>
      <c r="G192" s="243"/>
      <c r="H192" s="246">
        <v>1.728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2" t="s">
        <v>138</v>
      </c>
      <c r="AU192" s="252" t="s">
        <v>88</v>
      </c>
      <c r="AV192" s="14" t="s">
        <v>88</v>
      </c>
      <c r="AW192" s="14" t="s">
        <v>34</v>
      </c>
      <c r="AX192" s="14" t="s">
        <v>78</v>
      </c>
      <c r="AY192" s="252" t="s">
        <v>128</v>
      </c>
    </row>
    <row r="193" s="14" customFormat="1">
      <c r="A193" s="14"/>
      <c r="B193" s="242"/>
      <c r="C193" s="243"/>
      <c r="D193" s="233" t="s">
        <v>138</v>
      </c>
      <c r="E193" s="244" t="s">
        <v>1</v>
      </c>
      <c r="F193" s="245" t="s">
        <v>206</v>
      </c>
      <c r="G193" s="243"/>
      <c r="H193" s="246">
        <v>1.0880000000000001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2" t="s">
        <v>138</v>
      </c>
      <c r="AU193" s="252" t="s">
        <v>88</v>
      </c>
      <c r="AV193" s="14" t="s">
        <v>88</v>
      </c>
      <c r="AW193" s="14" t="s">
        <v>34</v>
      </c>
      <c r="AX193" s="14" t="s">
        <v>78</v>
      </c>
      <c r="AY193" s="252" t="s">
        <v>128</v>
      </c>
    </row>
    <row r="194" s="15" customFormat="1">
      <c r="A194" s="15"/>
      <c r="B194" s="253"/>
      <c r="C194" s="254"/>
      <c r="D194" s="233" t="s">
        <v>138</v>
      </c>
      <c r="E194" s="255" t="s">
        <v>1</v>
      </c>
      <c r="F194" s="256" t="s">
        <v>156</v>
      </c>
      <c r="G194" s="254"/>
      <c r="H194" s="257">
        <v>5.6390000000000002</v>
      </c>
      <c r="I194" s="258"/>
      <c r="J194" s="254"/>
      <c r="K194" s="254"/>
      <c r="L194" s="259"/>
      <c r="M194" s="260"/>
      <c r="N194" s="261"/>
      <c r="O194" s="261"/>
      <c r="P194" s="261"/>
      <c r="Q194" s="261"/>
      <c r="R194" s="261"/>
      <c r="S194" s="261"/>
      <c r="T194" s="262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3" t="s">
        <v>138</v>
      </c>
      <c r="AU194" s="263" t="s">
        <v>88</v>
      </c>
      <c r="AV194" s="15" t="s">
        <v>136</v>
      </c>
      <c r="AW194" s="15" t="s">
        <v>34</v>
      </c>
      <c r="AX194" s="15" t="s">
        <v>86</v>
      </c>
      <c r="AY194" s="263" t="s">
        <v>128</v>
      </c>
    </row>
    <row r="195" s="2" customFormat="1" ht="24.15" customHeight="1">
      <c r="A195" s="38"/>
      <c r="B195" s="39"/>
      <c r="C195" s="218" t="s">
        <v>157</v>
      </c>
      <c r="D195" s="218" t="s">
        <v>131</v>
      </c>
      <c r="E195" s="219" t="s">
        <v>207</v>
      </c>
      <c r="F195" s="220" t="s">
        <v>208</v>
      </c>
      <c r="G195" s="221" t="s">
        <v>150</v>
      </c>
      <c r="H195" s="222">
        <v>30.190000000000001</v>
      </c>
      <c r="I195" s="223"/>
      <c r="J195" s="224">
        <f>ROUND(I195*H195,2)</f>
        <v>0</v>
      </c>
      <c r="K195" s="220" t="s">
        <v>135</v>
      </c>
      <c r="L195" s="44"/>
      <c r="M195" s="225" t="s">
        <v>1</v>
      </c>
      <c r="N195" s="226" t="s">
        <v>43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0.027</v>
      </c>
      <c r="T195" s="228">
        <f>S195*H195</f>
        <v>0.81513000000000002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136</v>
      </c>
      <c r="AT195" s="229" t="s">
        <v>131</v>
      </c>
      <c r="AU195" s="229" t="s">
        <v>88</v>
      </c>
      <c r="AY195" s="17" t="s">
        <v>128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86</v>
      </c>
      <c r="BK195" s="230">
        <f>ROUND(I195*H195,2)</f>
        <v>0</v>
      </c>
      <c r="BL195" s="17" t="s">
        <v>136</v>
      </c>
      <c r="BM195" s="229" t="s">
        <v>209</v>
      </c>
    </row>
    <row r="196" s="13" customFormat="1">
      <c r="A196" s="13"/>
      <c r="B196" s="231"/>
      <c r="C196" s="232"/>
      <c r="D196" s="233" t="s">
        <v>138</v>
      </c>
      <c r="E196" s="234" t="s">
        <v>1</v>
      </c>
      <c r="F196" s="235" t="s">
        <v>163</v>
      </c>
      <c r="G196" s="232"/>
      <c r="H196" s="234" t="s">
        <v>1</v>
      </c>
      <c r="I196" s="236"/>
      <c r="J196" s="232"/>
      <c r="K196" s="232"/>
      <c r="L196" s="237"/>
      <c r="M196" s="238"/>
      <c r="N196" s="239"/>
      <c r="O196" s="239"/>
      <c r="P196" s="239"/>
      <c r="Q196" s="239"/>
      <c r="R196" s="239"/>
      <c r="S196" s="239"/>
      <c r="T196" s="24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1" t="s">
        <v>138</v>
      </c>
      <c r="AU196" s="241" t="s">
        <v>88</v>
      </c>
      <c r="AV196" s="13" t="s">
        <v>86</v>
      </c>
      <c r="AW196" s="13" t="s">
        <v>34</v>
      </c>
      <c r="AX196" s="13" t="s">
        <v>78</v>
      </c>
      <c r="AY196" s="241" t="s">
        <v>128</v>
      </c>
    </row>
    <row r="197" s="14" customFormat="1">
      <c r="A197" s="14"/>
      <c r="B197" s="242"/>
      <c r="C197" s="243"/>
      <c r="D197" s="233" t="s">
        <v>138</v>
      </c>
      <c r="E197" s="244" t="s">
        <v>1</v>
      </c>
      <c r="F197" s="245" t="s">
        <v>210</v>
      </c>
      <c r="G197" s="243"/>
      <c r="H197" s="246">
        <v>3.5699999999999998</v>
      </c>
      <c r="I197" s="247"/>
      <c r="J197" s="243"/>
      <c r="K197" s="243"/>
      <c r="L197" s="248"/>
      <c r="M197" s="249"/>
      <c r="N197" s="250"/>
      <c r="O197" s="250"/>
      <c r="P197" s="250"/>
      <c r="Q197" s="250"/>
      <c r="R197" s="250"/>
      <c r="S197" s="250"/>
      <c r="T197" s="25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2" t="s">
        <v>138</v>
      </c>
      <c r="AU197" s="252" t="s">
        <v>88</v>
      </c>
      <c r="AV197" s="14" t="s">
        <v>88</v>
      </c>
      <c r="AW197" s="14" t="s">
        <v>34</v>
      </c>
      <c r="AX197" s="14" t="s">
        <v>78</v>
      </c>
      <c r="AY197" s="252" t="s">
        <v>128</v>
      </c>
    </row>
    <row r="198" s="14" customFormat="1">
      <c r="A198" s="14"/>
      <c r="B198" s="242"/>
      <c r="C198" s="243"/>
      <c r="D198" s="233" t="s">
        <v>138</v>
      </c>
      <c r="E198" s="244" t="s">
        <v>1</v>
      </c>
      <c r="F198" s="245" t="s">
        <v>211</v>
      </c>
      <c r="G198" s="243"/>
      <c r="H198" s="246">
        <v>2.1600000000000001</v>
      </c>
      <c r="I198" s="247"/>
      <c r="J198" s="243"/>
      <c r="K198" s="243"/>
      <c r="L198" s="248"/>
      <c r="M198" s="249"/>
      <c r="N198" s="250"/>
      <c r="O198" s="250"/>
      <c r="P198" s="250"/>
      <c r="Q198" s="250"/>
      <c r="R198" s="250"/>
      <c r="S198" s="250"/>
      <c r="T198" s="25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2" t="s">
        <v>138</v>
      </c>
      <c r="AU198" s="252" t="s">
        <v>88</v>
      </c>
      <c r="AV198" s="14" t="s">
        <v>88</v>
      </c>
      <c r="AW198" s="14" t="s">
        <v>34</v>
      </c>
      <c r="AX198" s="14" t="s">
        <v>78</v>
      </c>
      <c r="AY198" s="252" t="s">
        <v>128</v>
      </c>
    </row>
    <row r="199" s="13" customFormat="1">
      <c r="A199" s="13"/>
      <c r="B199" s="231"/>
      <c r="C199" s="232"/>
      <c r="D199" s="233" t="s">
        <v>138</v>
      </c>
      <c r="E199" s="234" t="s">
        <v>1</v>
      </c>
      <c r="F199" s="235" t="s">
        <v>168</v>
      </c>
      <c r="G199" s="232"/>
      <c r="H199" s="234" t="s">
        <v>1</v>
      </c>
      <c r="I199" s="236"/>
      <c r="J199" s="232"/>
      <c r="K199" s="232"/>
      <c r="L199" s="237"/>
      <c r="M199" s="238"/>
      <c r="N199" s="239"/>
      <c r="O199" s="239"/>
      <c r="P199" s="239"/>
      <c r="Q199" s="239"/>
      <c r="R199" s="239"/>
      <c r="S199" s="239"/>
      <c r="T199" s="24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1" t="s">
        <v>138</v>
      </c>
      <c r="AU199" s="241" t="s">
        <v>88</v>
      </c>
      <c r="AV199" s="13" t="s">
        <v>86</v>
      </c>
      <c r="AW199" s="13" t="s">
        <v>34</v>
      </c>
      <c r="AX199" s="13" t="s">
        <v>78</v>
      </c>
      <c r="AY199" s="241" t="s">
        <v>128</v>
      </c>
    </row>
    <row r="200" s="14" customFormat="1">
      <c r="A200" s="14"/>
      <c r="B200" s="242"/>
      <c r="C200" s="243"/>
      <c r="D200" s="233" t="s">
        <v>138</v>
      </c>
      <c r="E200" s="244" t="s">
        <v>1</v>
      </c>
      <c r="F200" s="245" t="s">
        <v>212</v>
      </c>
      <c r="G200" s="243"/>
      <c r="H200" s="246">
        <v>2.7730000000000001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2" t="s">
        <v>138</v>
      </c>
      <c r="AU200" s="252" t="s">
        <v>88</v>
      </c>
      <c r="AV200" s="14" t="s">
        <v>88</v>
      </c>
      <c r="AW200" s="14" t="s">
        <v>34</v>
      </c>
      <c r="AX200" s="14" t="s">
        <v>78</v>
      </c>
      <c r="AY200" s="252" t="s">
        <v>128</v>
      </c>
    </row>
    <row r="201" s="14" customFormat="1">
      <c r="A201" s="14"/>
      <c r="B201" s="242"/>
      <c r="C201" s="243"/>
      <c r="D201" s="233" t="s">
        <v>138</v>
      </c>
      <c r="E201" s="244" t="s">
        <v>1</v>
      </c>
      <c r="F201" s="245" t="s">
        <v>213</v>
      </c>
      <c r="G201" s="243"/>
      <c r="H201" s="246">
        <v>2.7970000000000002</v>
      </c>
      <c r="I201" s="247"/>
      <c r="J201" s="243"/>
      <c r="K201" s="243"/>
      <c r="L201" s="248"/>
      <c r="M201" s="249"/>
      <c r="N201" s="250"/>
      <c r="O201" s="250"/>
      <c r="P201" s="250"/>
      <c r="Q201" s="250"/>
      <c r="R201" s="250"/>
      <c r="S201" s="250"/>
      <c r="T201" s="25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2" t="s">
        <v>138</v>
      </c>
      <c r="AU201" s="252" t="s">
        <v>88</v>
      </c>
      <c r="AV201" s="14" t="s">
        <v>88</v>
      </c>
      <c r="AW201" s="14" t="s">
        <v>34</v>
      </c>
      <c r="AX201" s="14" t="s">
        <v>78</v>
      </c>
      <c r="AY201" s="252" t="s">
        <v>128</v>
      </c>
    </row>
    <row r="202" s="14" customFormat="1">
      <c r="A202" s="14"/>
      <c r="B202" s="242"/>
      <c r="C202" s="243"/>
      <c r="D202" s="233" t="s">
        <v>138</v>
      </c>
      <c r="E202" s="244" t="s">
        <v>1</v>
      </c>
      <c r="F202" s="245" t="s">
        <v>214</v>
      </c>
      <c r="G202" s="243"/>
      <c r="H202" s="246">
        <v>2.4220000000000002</v>
      </c>
      <c r="I202" s="247"/>
      <c r="J202" s="243"/>
      <c r="K202" s="243"/>
      <c r="L202" s="248"/>
      <c r="M202" s="249"/>
      <c r="N202" s="250"/>
      <c r="O202" s="250"/>
      <c r="P202" s="250"/>
      <c r="Q202" s="250"/>
      <c r="R202" s="250"/>
      <c r="S202" s="250"/>
      <c r="T202" s="25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2" t="s">
        <v>138</v>
      </c>
      <c r="AU202" s="252" t="s">
        <v>88</v>
      </c>
      <c r="AV202" s="14" t="s">
        <v>88</v>
      </c>
      <c r="AW202" s="14" t="s">
        <v>34</v>
      </c>
      <c r="AX202" s="14" t="s">
        <v>78</v>
      </c>
      <c r="AY202" s="252" t="s">
        <v>128</v>
      </c>
    </row>
    <row r="203" s="14" customFormat="1">
      <c r="A203" s="14"/>
      <c r="B203" s="242"/>
      <c r="C203" s="243"/>
      <c r="D203" s="233" t="s">
        <v>138</v>
      </c>
      <c r="E203" s="244" t="s">
        <v>1</v>
      </c>
      <c r="F203" s="245" t="s">
        <v>215</v>
      </c>
      <c r="G203" s="243"/>
      <c r="H203" s="246">
        <v>2.4430000000000001</v>
      </c>
      <c r="I203" s="247"/>
      <c r="J203" s="243"/>
      <c r="K203" s="243"/>
      <c r="L203" s="248"/>
      <c r="M203" s="249"/>
      <c r="N203" s="250"/>
      <c r="O203" s="250"/>
      <c r="P203" s="250"/>
      <c r="Q203" s="250"/>
      <c r="R203" s="250"/>
      <c r="S203" s="250"/>
      <c r="T203" s="25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2" t="s">
        <v>138</v>
      </c>
      <c r="AU203" s="252" t="s">
        <v>88</v>
      </c>
      <c r="AV203" s="14" t="s">
        <v>88</v>
      </c>
      <c r="AW203" s="14" t="s">
        <v>34</v>
      </c>
      <c r="AX203" s="14" t="s">
        <v>78</v>
      </c>
      <c r="AY203" s="252" t="s">
        <v>128</v>
      </c>
    </row>
    <row r="204" s="13" customFormat="1">
      <c r="A204" s="13"/>
      <c r="B204" s="231"/>
      <c r="C204" s="232"/>
      <c r="D204" s="233" t="s">
        <v>138</v>
      </c>
      <c r="E204" s="234" t="s">
        <v>1</v>
      </c>
      <c r="F204" s="235" t="s">
        <v>171</v>
      </c>
      <c r="G204" s="232"/>
      <c r="H204" s="234" t="s">
        <v>1</v>
      </c>
      <c r="I204" s="236"/>
      <c r="J204" s="232"/>
      <c r="K204" s="232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138</v>
      </c>
      <c r="AU204" s="241" t="s">
        <v>88</v>
      </c>
      <c r="AV204" s="13" t="s">
        <v>86</v>
      </c>
      <c r="AW204" s="13" t="s">
        <v>34</v>
      </c>
      <c r="AX204" s="13" t="s">
        <v>78</v>
      </c>
      <c r="AY204" s="241" t="s">
        <v>128</v>
      </c>
    </row>
    <row r="205" s="14" customFormat="1">
      <c r="A205" s="14"/>
      <c r="B205" s="242"/>
      <c r="C205" s="243"/>
      <c r="D205" s="233" t="s">
        <v>138</v>
      </c>
      <c r="E205" s="244" t="s">
        <v>1</v>
      </c>
      <c r="F205" s="245" t="s">
        <v>212</v>
      </c>
      <c r="G205" s="243"/>
      <c r="H205" s="246">
        <v>2.7730000000000001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2" t="s">
        <v>138</v>
      </c>
      <c r="AU205" s="252" t="s">
        <v>88</v>
      </c>
      <c r="AV205" s="14" t="s">
        <v>88</v>
      </c>
      <c r="AW205" s="14" t="s">
        <v>34</v>
      </c>
      <c r="AX205" s="14" t="s">
        <v>78</v>
      </c>
      <c r="AY205" s="252" t="s">
        <v>128</v>
      </c>
    </row>
    <row r="206" s="14" customFormat="1">
      <c r="A206" s="14"/>
      <c r="B206" s="242"/>
      <c r="C206" s="243"/>
      <c r="D206" s="233" t="s">
        <v>138</v>
      </c>
      <c r="E206" s="244" t="s">
        <v>1</v>
      </c>
      <c r="F206" s="245" t="s">
        <v>216</v>
      </c>
      <c r="G206" s="243"/>
      <c r="H206" s="246">
        <v>2.8559999999999999</v>
      </c>
      <c r="I206" s="247"/>
      <c r="J206" s="243"/>
      <c r="K206" s="243"/>
      <c r="L206" s="248"/>
      <c r="M206" s="249"/>
      <c r="N206" s="250"/>
      <c r="O206" s="250"/>
      <c r="P206" s="250"/>
      <c r="Q206" s="250"/>
      <c r="R206" s="250"/>
      <c r="S206" s="250"/>
      <c r="T206" s="25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2" t="s">
        <v>138</v>
      </c>
      <c r="AU206" s="252" t="s">
        <v>88</v>
      </c>
      <c r="AV206" s="14" t="s">
        <v>88</v>
      </c>
      <c r="AW206" s="14" t="s">
        <v>34</v>
      </c>
      <c r="AX206" s="14" t="s">
        <v>78</v>
      </c>
      <c r="AY206" s="252" t="s">
        <v>128</v>
      </c>
    </row>
    <row r="207" s="14" customFormat="1">
      <c r="A207" s="14"/>
      <c r="B207" s="242"/>
      <c r="C207" s="243"/>
      <c r="D207" s="233" t="s">
        <v>138</v>
      </c>
      <c r="E207" s="244" t="s">
        <v>1</v>
      </c>
      <c r="F207" s="245" t="s">
        <v>214</v>
      </c>
      <c r="G207" s="243"/>
      <c r="H207" s="246">
        <v>2.4220000000000002</v>
      </c>
      <c r="I207" s="247"/>
      <c r="J207" s="243"/>
      <c r="K207" s="243"/>
      <c r="L207" s="248"/>
      <c r="M207" s="249"/>
      <c r="N207" s="250"/>
      <c r="O207" s="250"/>
      <c r="P207" s="250"/>
      <c r="Q207" s="250"/>
      <c r="R207" s="250"/>
      <c r="S207" s="250"/>
      <c r="T207" s="25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2" t="s">
        <v>138</v>
      </c>
      <c r="AU207" s="252" t="s">
        <v>88</v>
      </c>
      <c r="AV207" s="14" t="s">
        <v>88</v>
      </c>
      <c r="AW207" s="14" t="s">
        <v>34</v>
      </c>
      <c r="AX207" s="14" t="s">
        <v>78</v>
      </c>
      <c r="AY207" s="252" t="s">
        <v>128</v>
      </c>
    </row>
    <row r="208" s="14" customFormat="1">
      <c r="A208" s="14"/>
      <c r="B208" s="242"/>
      <c r="C208" s="243"/>
      <c r="D208" s="233" t="s">
        <v>138</v>
      </c>
      <c r="E208" s="244" t="s">
        <v>1</v>
      </c>
      <c r="F208" s="245" t="s">
        <v>215</v>
      </c>
      <c r="G208" s="243"/>
      <c r="H208" s="246">
        <v>2.4430000000000001</v>
      </c>
      <c r="I208" s="247"/>
      <c r="J208" s="243"/>
      <c r="K208" s="243"/>
      <c r="L208" s="248"/>
      <c r="M208" s="249"/>
      <c r="N208" s="250"/>
      <c r="O208" s="250"/>
      <c r="P208" s="250"/>
      <c r="Q208" s="250"/>
      <c r="R208" s="250"/>
      <c r="S208" s="250"/>
      <c r="T208" s="25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2" t="s">
        <v>138</v>
      </c>
      <c r="AU208" s="252" t="s">
        <v>88</v>
      </c>
      <c r="AV208" s="14" t="s">
        <v>88</v>
      </c>
      <c r="AW208" s="14" t="s">
        <v>34</v>
      </c>
      <c r="AX208" s="14" t="s">
        <v>78</v>
      </c>
      <c r="AY208" s="252" t="s">
        <v>128</v>
      </c>
    </row>
    <row r="209" s="14" customFormat="1">
      <c r="A209" s="14"/>
      <c r="B209" s="242"/>
      <c r="C209" s="243"/>
      <c r="D209" s="233" t="s">
        <v>138</v>
      </c>
      <c r="E209" s="244" t="s">
        <v>1</v>
      </c>
      <c r="F209" s="245" t="s">
        <v>217</v>
      </c>
      <c r="G209" s="243"/>
      <c r="H209" s="246">
        <v>3.5310000000000001</v>
      </c>
      <c r="I209" s="247"/>
      <c r="J209" s="243"/>
      <c r="K209" s="243"/>
      <c r="L209" s="248"/>
      <c r="M209" s="249"/>
      <c r="N209" s="250"/>
      <c r="O209" s="250"/>
      <c r="P209" s="250"/>
      <c r="Q209" s="250"/>
      <c r="R209" s="250"/>
      <c r="S209" s="250"/>
      <c r="T209" s="25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2" t="s">
        <v>138</v>
      </c>
      <c r="AU209" s="252" t="s">
        <v>88</v>
      </c>
      <c r="AV209" s="14" t="s">
        <v>88</v>
      </c>
      <c r="AW209" s="14" t="s">
        <v>34</v>
      </c>
      <c r="AX209" s="14" t="s">
        <v>78</v>
      </c>
      <c r="AY209" s="252" t="s">
        <v>128</v>
      </c>
    </row>
    <row r="210" s="15" customFormat="1">
      <c r="A210" s="15"/>
      <c r="B210" s="253"/>
      <c r="C210" s="254"/>
      <c r="D210" s="233" t="s">
        <v>138</v>
      </c>
      <c r="E210" s="255" t="s">
        <v>1</v>
      </c>
      <c r="F210" s="256" t="s">
        <v>156</v>
      </c>
      <c r="G210" s="254"/>
      <c r="H210" s="257">
        <v>30.190000000000001</v>
      </c>
      <c r="I210" s="258"/>
      <c r="J210" s="254"/>
      <c r="K210" s="254"/>
      <c r="L210" s="259"/>
      <c r="M210" s="260"/>
      <c r="N210" s="261"/>
      <c r="O210" s="261"/>
      <c r="P210" s="261"/>
      <c r="Q210" s="261"/>
      <c r="R210" s="261"/>
      <c r="S210" s="261"/>
      <c r="T210" s="262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3" t="s">
        <v>138</v>
      </c>
      <c r="AU210" s="263" t="s">
        <v>88</v>
      </c>
      <c r="AV210" s="15" t="s">
        <v>136</v>
      </c>
      <c r="AW210" s="15" t="s">
        <v>34</v>
      </c>
      <c r="AX210" s="15" t="s">
        <v>86</v>
      </c>
      <c r="AY210" s="263" t="s">
        <v>128</v>
      </c>
    </row>
    <row r="211" s="2" customFormat="1" ht="24.15" customHeight="1">
      <c r="A211" s="38"/>
      <c r="B211" s="39"/>
      <c r="C211" s="218" t="s">
        <v>218</v>
      </c>
      <c r="D211" s="218" t="s">
        <v>131</v>
      </c>
      <c r="E211" s="219" t="s">
        <v>219</v>
      </c>
      <c r="F211" s="220" t="s">
        <v>220</v>
      </c>
      <c r="G211" s="221" t="s">
        <v>150</v>
      </c>
      <c r="H211" s="222">
        <v>217.92400000000001</v>
      </c>
      <c r="I211" s="223"/>
      <c r="J211" s="224">
        <f>ROUND(I211*H211,2)</f>
        <v>0</v>
      </c>
      <c r="K211" s="220" t="s">
        <v>135</v>
      </c>
      <c r="L211" s="44"/>
      <c r="M211" s="225" t="s">
        <v>1</v>
      </c>
      <c r="N211" s="226" t="s">
        <v>43</v>
      </c>
      <c r="O211" s="91"/>
      <c r="P211" s="227">
        <f>O211*H211</f>
        <v>0</v>
      </c>
      <c r="Q211" s="227">
        <v>0</v>
      </c>
      <c r="R211" s="227">
        <f>Q211*H211</f>
        <v>0</v>
      </c>
      <c r="S211" s="227">
        <v>0.023</v>
      </c>
      <c r="T211" s="228">
        <f>S211*H211</f>
        <v>5.0122520000000002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136</v>
      </c>
      <c r="AT211" s="229" t="s">
        <v>131</v>
      </c>
      <c r="AU211" s="229" t="s">
        <v>88</v>
      </c>
      <c r="AY211" s="17" t="s">
        <v>128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86</v>
      </c>
      <c r="BK211" s="230">
        <f>ROUND(I211*H211,2)</f>
        <v>0</v>
      </c>
      <c r="BL211" s="17" t="s">
        <v>136</v>
      </c>
      <c r="BM211" s="229" t="s">
        <v>221</v>
      </c>
    </row>
    <row r="212" s="13" customFormat="1">
      <c r="A212" s="13"/>
      <c r="B212" s="231"/>
      <c r="C212" s="232"/>
      <c r="D212" s="233" t="s">
        <v>138</v>
      </c>
      <c r="E212" s="234" t="s">
        <v>1</v>
      </c>
      <c r="F212" s="235" t="s">
        <v>168</v>
      </c>
      <c r="G212" s="232"/>
      <c r="H212" s="234" t="s">
        <v>1</v>
      </c>
      <c r="I212" s="236"/>
      <c r="J212" s="232"/>
      <c r="K212" s="232"/>
      <c r="L212" s="237"/>
      <c r="M212" s="238"/>
      <c r="N212" s="239"/>
      <c r="O212" s="239"/>
      <c r="P212" s="239"/>
      <c r="Q212" s="239"/>
      <c r="R212" s="239"/>
      <c r="S212" s="239"/>
      <c r="T212" s="24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1" t="s">
        <v>138</v>
      </c>
      <c r="AU212" s="241" t="s">
        <v>88</v>
      </c>
      <c r="AV212" s="13" t="s">
        <v>86</v>
      </c>
      <c r="AW212" s="13" t="s">
        <v>34</v>
      </c>
      <c r="AX212" s="13" t="s">
        <v>78</v>
      </c>
      <c r="AY212" s="241" t="s">
        <v>128</v>
      </c>
    </row>
    <row r="213" s="14" customFormat="1">
      <c r="A213" s="14"/>
      <c r="B213" s="242"/>
      <c r="C213" s="243"/>
      <c r="D213" s="233" t="s">
        <v>138</v>
      </c>
      <c r="E213" s="244" t="s">
        <v>1</v>
      </c>
      <c r="F213" s="245" t="s">
        <v>222</v>
      </c>
      <c r="G213" s="243"/>
      <c r="H213" s="246">
        <v>12.727</v>
      </c>
      <c r="I213" s="247"/>
      <c r="J213" s="243"/>
      <c r="K213" s="243"/>
      <c r="L213" s="248"/>
      <c r="M213" s="249"/>
      <c r="N213" s="250"/>
      <c r="O213" s="250"/>
      <c r="P213" s="250"/>
      <c r="Q213" s="250"/>
      <c r="R213" s="250"/>
      <c r="S213" s="250"/>
      <c r="T213" s="25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2" t="s">
        <v>138</v>
      </c>
      <c r="AU213" s="252" t="s">
        <v>88</v>
      </c>
      <c r="AV213" s="14" t="s">
        <v>88</v>
      </c>
      <c r="AW213" s="14" t="s">
        <v>34</v>
      </c>
      <c r="AX213" s="14" t="s">
        <v>78</v>
      </c>
      <c r="AY213" s="252" t="s">
        <v>128</v>
      </c>
    </row>
    <row r="214" s="14" customFormat="1">
      <c r="A214" s="14"/>
      <c r="B214" s="242"/>
      <c r="C214" s="243"/>
      <c r="D214" s="233" t="s">
        <v>138</v>
      </c>
      <c r="E214" s="244" t="s">
        <v>1</v>
      </c>
      <c r="F214" s="245" t="s">
        <v>223</v>
      </c>
      <c r="G214" s="243"/>
      <c r="H214" s="246">
        <v>5.8419999999999996</v>
      </c>
      <c r="I214" s="247"/>
      <c r="J214" s="243"/>
      <c r="K214" s="243"/>
      <c r="L214" s="248"/>
      <c r="M214" s="249"/>
      <c r="N214" s="250"/>
      <c r="O214" s="250"/>
      <c r="P214" s="250"/>
      <c r="Q214" s="250"/>
      <c r="R214" s="250"/>
      <c r="S214" s="250"/>
      <c r="T214" s="25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2" t="s">
        <v>138</v>
      </c>
      <c r="AU214" s="252" t="s">
        <v>88</v>
      </c>
      <c r="AV214" s="14" t="s">
        <v>88</v>
      </c>
      <c r="AW214" s="14" t="s">
        <v>34</v>
      </c>
      <c r="AX214" s="14" t="s">
        <v>78</v>
      </c>
      <c r="AY214" s="252" t="s">
        <v>128</v>
      </c>
    </row>
    <row r="215" s="14" customFormat="1">
      <c r="A215" s="14"/>
      <c r="B215" s="242"/>
      <c r="C215" s="243"/>
      <c r="D215" s="233" t="s">
        <v>138</v>
      </c>
      <c r="E215" s="244" t="s">
        <v>1</v>
      </c>
      <c r="F215" s="245" t="s">
        <v>224</v>
      </c>
      <c r="G215" s="243"/>
      <c r="H215" s="246">
        <v>8.4610000000000003</v>
      </c>
      <c r="I215" s="247"/>
      <c r="J215" s="243"/>
      <c r="K215" s="243"/>
      <c r="L215" s="248"/>
      <c r="M215" s="249"/>
      <c r="N215" s="250"/>
      <c r="O215" s="250"/>
      <c r="P215" s="250"/>
      <c r="Q215" s="250"/>
      <c r="R215" s="250"/>
      <c r="S215" s="250"/>
      <c r="T215" s="25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2" t="s">
        <v>138</v>
      </c>
      <c r="AU215" s="252" t="s">
        <v>88</v>
      </c>
      <c r="AV215" s="14" t="s">
        <v>88</v>
      </c>
      <c r="AW215" s="14" t="s">
        <v>34</v>
      </c>
      <c r="AX215" s="14" t="s">
        <v>78</v>
      </c>
      <c r="AY215" s="252" t="s">
        <v>128</v>
      </c>
    </row>
    <row r="216" s="14" customFormat="1">
      <c r="A216" s="14"/>
      <c r="B216" s="242"/>
      <c r="C216" s="243"/>
      <c r="D216" s="233" t="s">
        <v>138</v>
      </c>
      <c r="E216" s="244" t="s">
        <v>1</v>
      </c>
      <c r="F216" s="245" t="s">
        <v>225</v>
      </c>
      <c r="G216" s="243"/>
      <c r="H216" s="246">
        <v>5.617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2" t="s">
        <v>138</v>
      </c>
      <c r="AU216" s="252" t="s">
        <v>88</v>
      </c>
      <c r="AV216" s="14" t="s">
        <v>88</v>
      </c>
      <c r="AW216" s="14" t="s">
        <v>34</v>
      </c>
      <c r="AX216" s="14" t="s">
        <v>78</v>
      </c>
      <c r="AY216" s="252" t="s">
        <v>128</v>
      </c>
    </row>
    <row r="217" s="14" customFormat="1">
      <c r="A217" s="14"/>
      <c r="B217" s="242"/>
      <c r="C217" s="243"/>
      <c r="D217" s="233" t="s">
        <v>138</v>
      </c>
      <c r="E217" s="244" t="s">
        <v>1</v>
      </c>
      <c r="F217" s="245" t="s">
        <v>226</v>
      </c>
      <c r="G217" s="243"/>
      <c r="H217" s="246">
        <v>12.68</v>
      </c>
      <c r="I217" s="247"/>
      <c r="J217" s="243"/>
      <c r="K217" s="243"/>
      <c r="L217" s="248"/>
      <c r="M217" s="249"/>
      <c r="N217" s="250"/>
      <c r="O217" s="250"/>
      <c r="P217" s="250"/>
      <c r="Q217" s="250"/>
      <c r="R217" s="250"/>
      <c r="S217" s="250"/>
      <c r="T217" s="25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2" t="s">
        <v>138</v>
      </c>
      <c r="AU217" s="252" t="s">
        <v>88</v>
      </c>
      <c r="AV217" s="14" t="s">
        <v>88</v>
      </c>
      <c r="AW217" s="14" t="s">
        <v>34</v>
      </c>
      <c r="AX217" s="14" t="s">
        <v>78</v>
      </c>
      <c r="AY217" s="252" t="s">
        <v>128</v>
      </c>
    </row>
    <row r="218" s="14" customFormat="1">
      <c r="A218" s="14"/>
      <c r="B218" s="242"/>
      <c r="C218" s="243"/>
      <c r="D218" s="233" t="s">
        <v>138</v>
      </c>
      <c r="E218" s="244" t="s">
        <v>1</v>
      </c>
      <c r="F218" s="245" t="s">
        <v>227</v>
      </c>
      <c r="G218" s="243"/>
      <c r="H218" s="246">
        <v>11.186</v>
      </c>
      <c r="I218" s="247"/>
      <c r="J218" s="243"/>
      <c r="K218" s="243"/>
      <c r="L218" s="248"/>
      <c r="M218" s="249"/>
      <c r="N218" s="250"/>
      <c r="O218" s="250"/>
      <c r="P218" s="250"/>
      <c r="Q218" s="250"/>
      <c r="R218" s="250"/>
      <c r="S218" s="250"/>
      <c r="T218" s="25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2" t="s">
        <v>138</v>
      </c>
      <c r="AU218" s="252" t="s">
        <v>88</v>
      </c>
      <c r="AV218" s="14" t="s">
        <v>88</v>
      </c>
      <c r="AW218" s="14" t="s">
        <v>34</v>
      </c>
      <c r="AX218" s="14" t="s">
        <v>78</v>
      </c>
      <c r="AY218" s="252" t="s">
        <v>128</v>
      </c>
    </row>
    <row r="219" s="14" customFormat="1">
      <c r="A219" s="14"/>
      <c r="B219" s="242"/>
      <c r="C219" s="243"/>
      <c r="D219" s="233" t="s">
        <v>138</v>
      </c>
      <c r="E219" s="244" t="s">
        <v>1</v>
      </c>
      <c r="F219" s="245" t="s">
        <v>222</v>
      </c>
      <c r="G219" s="243"/>
      <c r="H219" s="246">
        <v>12.727</v>
      </c>
      <c r="I219" s="247"/>
      <c r="J219" s="243"/>
      <c r="K219" s="243"/>
      <c r="L219" s="248"/>
      <c r="M219" s="249"/>
      <c r="N219" s="250"/>
      <c r="O219" s="250"/>
      <c r="P219" s="250"/>
      <c r="Q219" s="250"/>
      <c r="R219" s="250"/>
      <c r="S219" s="250"/>
      <c r="T219" s="25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2" t="s">
        <v>138</v>
      </c>
      <c r="AU219" s="252" t="s">
        <v>88</v>
      </c>
      <c r="AV219" s="14" t="s">
        <v>88</v>
      </c>
      <c r="AW219" s="14" t="s">
        <v>34</v>
      </c>
      <c r="AX219" s="14" t="s">
        <v>78</v>
      </c>
      <c r="AY219" s="252" t="s">
        <v>128</v>
      </c>
    </row>
    <row r="220" s="14" customFormat="1">
      <c r="A220" s="14"/>
      <c r="B220" s="242"/>
      <c r="C220" s="243"/>
      <c r="D220" s="233" t="s">
        <v>138</v>
      </c>
      <c r="E220" s="244" t="s">
        <v>1</v>
      </c>
      <c r="F220" s="245" t="s">
        <v>228</v>
      </c>
      <c r="G220" s="243"/>
      <c r="H220" s="246">
        <v>9.1959999999999997</v>
      </c>
      <c r="I220" s="247"/>
      <c r="J220" s="243"/>
      <c r="K220" s="243"/>
      <c r="L220" s="248"/>
      <c r="M220" s="249"/>
      <c r="N220" s="250"/>
      <c r="O220" s="250"/>
      <c r="P220" s="250"/>
      <c r="Q220" s="250"/>
      <c r="R220" s="250"/>
      <c r="S220" s="250"/>
      <c r="T220" s="25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2" t="s">
        <v>138</v>
      </c>
      <c r="AU220" s="252" t="s">
        <v>88</v>
      </c>
      <c r="AV220" s="14" t="s">
        <v>88</v>
      </c>
      <c r="AW220" s="14" t="s">
        <v>34</v>
      </c>
      <c r="AX220" s="14" t="s">
        <v>78</v>
      </c>
      <c r="AY220" s="252" t="s">
        <v>128</v>
      </c>
    </row>
    <row r="221" s="14" customFormat="1">
      <c r="A221" s="14"/>
      <c r="B221" s="242"/>
      <c r="C221" s="243"/>
      <c r="D221" s="233" t="s">
        <v>138</v>
      </c>
      <c r="E221" s="244" t="s">
        <v>1</v>
      </c>
      <c r="F221" s="245" t="s">
        <v>229</v>
      </c>
      <c r="G221" s="243"/>
      <c r="H221" s="246">
        <v>12.016</v>
      </c>
      <c r="I221" s="247"/>
      <c r="J221" s="243"/>
      <c r="K221" s="243"/>
      <c r="L221" s="248"/>
      <c r="M221" s="249"/>
      <c r="N221" s="250"/>
      <c r="O221" s="250"/>
      <c r="P221" s="250"/>
      <c r="Q221" s="250"/>
      <c r="R221" s="250"/>
      <c r="S221" s="250"/>
      <c r="T221" s="25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2" t="s">
        <v>138</v>
      </c>
      <c r="AU221" s="252" t="s">
        <v>88</v>
      </c>
      <c r="AV221" s="14" t="s">
        <v>88</v>
      </c>
      <c r="AW221" s="14" t="s">
        <v>34</v>
      </c>
      <c r="AX221" s="14" t="s">
        <v>78</v>
      </c>
      <c r="AY221" s="252" t="s">
        <v>128</v>
      </c>
    </row>
    <row r="222" s="14" customFormat="1">
      <c r="A222" s="14"/>
      <c r="B222" s="242"/>
      <c r="C222" s="243"/>
      <c r="D222" s="233" t="s">
        <v>138</v>
      </c>
      <c r="E222" s="244" t="s">
        <v>1</v>
      </c>
      <c r="F222" s="245" t="s">
        <v>230</v>
      </c>
      <c r="G222" s="243"/>
      <c r="H222" s="246">
        <v>11.234</v>
      </c>
      <c r="I222" s="247"/>
      <c r="J222" s="243"/>
      <c r="K222" s="243"/>
      <c r="L222" s="248"/>
      <c r="M222" s="249"/>
      <c r="N222" s="250"/>
      <c r="O222" s="250"/>
      <c r="P222" s="250"/>
      <c r="Q222" s="250"/>
      <c r="R222" s="250"/>
      <c r="S222" s="250"/>
      <c r="T222" s="25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2" t="s">
        <v>138</v>
      </c>
      <c r="AU222" s="252" t="s">
        <v>88</v>
      </c>
      <c r="AV222" s="14" t="s">
        <v>88</v>
      </c>
      <c r="AW222" s="14" t="s">
        <v>34</v>
      </c>
      <c r="AX222" s="14" t="s">
        <v>78</v>
      </c>
      <c r="AY222" s="252" t="s">
        <v>128</v>
      </c>
    </row>
    <row r="223" s="13" customFormat="1">
      <c r="A223" s="13"/>
      <c r="B223" s="231"/>
      <c r="C223" s="232"/>
      <c r="D223" s="233" t="s">
        <v>138</v>
      </c>
      <c r="E223" s="234" t="s">
        <v>1</v>
      </c>
      <c r="F223" s="235" t="s">
        <v>171</v>
      </c>
      <c r="G223" s="232"/>
      <c r="H223" s="234" t="s">
        <v>1</v>
      </c>
      <c r="I223" s="236"/>
      <c r="J223" s="232"/>
      <c r="K223" s="232"/>
      <c r="L223" s="237"/>
      <c r="M223" s="238"/>
      <c r="N223" s="239"/>
      <c r="O223" s="239"/>
      <c r="P223" s="239"/>
      <c r="Q223" s="239"/>
      <c r="R223" s="239"/>
      <c r="S223" s="239"/>
      <c r="T223" s="24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1" t="s">
        <v>138</v>
      </c>
      <c r="AU223" s="241" t="s">
        <v>88</v>
      </c>
      <c r="AV223" s="13" t="s">
        <v>86</v>
      </c>
      <c r="AW223" s="13" t="s">
        <v>34</v>
      </c>
      <c r="AX223" s="13" t="s">
        <v>78</v>
      </c>
      <c r="AY223" s="241" t="s">
        <v>128</v>
      </c>
    </row>
    <row r="224" s="14" customFormat="1">
      <c r="A224" s="14"/>
      <c r="B224" s="242"/>
      <c r="C224" s="243"/>
      <c r="D224" s="233" t="s">
        <v>138</v>
      </c>
      <c r="E224" s="244" t="s">
        <v>1</v>
      </c>
      <c r="F224" s="245" t="s">
        <v>222</v>
      </c>
      <c r="G224" s="243"/>
      <c r="H224" s="246">
        <v>12.727</v>
      </c>
      <c r="I224" s="247"/>
      <c r="J224" s="243"/>
      <c r="K224" s="243"/>
      <c r="L224" s="248"/>
      <c r="M224" s="249"/>
      <c r="N224" s="250"/>
      <c r="O224" s="250"/>
      <c r="P224" s="250"/>
      <c r="Q224" s="250"/>
      <c r="R224" s="250"/>
      <c r="S224" s="250"/>
      <c r="T224" s="25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2" t="s">
        <v>138</v>
      </c>
      <c r="AU224" s="252" t="s">
        <v>88</v>
      </c>
      <c r="AV224" s="14" t="s">
        <v>88</v>
      </c>
      <c r="AW224" s="14" t="s">
        <v>34</v>
      </c>
      <c r="AX224" s="14" t="s">
        <v>78</v>
      </c>
      <c r="AY224" s="252" t="s">
        <v>128</v>
      </c>
    </row>
    <row r="225" s="14" customFormat="1">
      <c r="A225" s="14"/>
      <c r="B225" s="242"/>
      <c r="C225" s="243"/>
      <c r="D225" s="233" t="s">
        <v>138</v>
      </c>
      <c r="E225" s="244" t="s">
        <v>1</v>
      </c>
      <c r="F225" s="245" t="s">
        <v>231</v>
      </c>
      <c r="G225" s="243"/>
      <c r="H225" s="246">
        <v>11.138999999999999</v>
      </c>
      <c r="I225" s="247"/>
      <c r="J225" s="243"/>
      <c r="K225" s="243"/>
      <c r="L225" s="248"/>
      <c r="M225" s="249"/>
      <c r="N225" s="250"/>
      <c r="O225" s="250"/>
      <c r="P225" s="250"/>
      <c r="Q225" s="250"/>
      <c r="R225" s="250"/>
      <c r="S225" s="250"/>
      <c r="T225" s="25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2" t="s">
        <v>138</v>
      </c>
      <c r="AU225" s="252" t="s">
        <v>88</v>
      </c>
      <c r="AV225" s="14" t="s">
        <v>88</v>
      </c>
      <c r="AW225" s="14" t="s">
        <v>34</v>
      </c>
      <c r="AX225" s="14" t="s">
        <v>78</v>
      </c>
      <c r="AY225" s="252" t="s">
        <v>128</v>
      </c>
    </row>
    <row r="226" s="14" customFormat="1">
      <c r="A226" s="14"/>
      <c r="B226" s="242"/>
      <c r="C226" s="243"/>
      <c r="D226" s="233" t="s">
        <v>138</v>
      </c>
      <c r="E226" s="244" t="s">
        <v>1</v>
      </c>
      <c r="F226" s="245" t="s">
        <v>224</v>
      </c>
      <c r="G226" s="243"/>
      <c r="H226" s="246">
        <v>8.4610000000000003</v>
      </c>
      <c r="I226" s="247"/>
      <c r="J226" s="243"/>
      <c r="K226" s="243"/>
      <c r="L226" s="248"/>
      <c r="M226" s="249"/>
      <c r="N226" s="250"/>
      <c r="O226" s="250"/>
      <c r="P226" s="250"/>
      <c r="Q226" s="250"/>
      <c r="R226" s="250"/>
      <c r="S226" s="250"/>
      <c r="T226" s="25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2" t="s">
        <v>138</v>
      </c>
      <c r="AU226" s="252" t="s">
        <v>88</v>
      </c>
      <c r="AV226" s="14" t="s">
        <v>88</v>
      </c>
      <c r="AW226" s="14" t="s">
        <v>34</v>
      </c>
      <c r="AX226" s="14" t="s">
        <v>78</v>
      </c>
      <c r="AY226" s="252" t="s">
        <v>128</v>
      </c>
    </row>
    <row r="227" s="14" customFormat="1">
      <c r="A227" s="14"/>
      <c r="B227" s="242"/>
      <c r="C227" s="243"/>
      <c r="D227" s="233" t="s">
        <v>138</v>
      </c>
      <c r="E227" s="244" t="s">
        <v>1</v>
      </c>
      <c r="F227" s="245" t="s">
        <v>225</v>
      </c>
      <c r="G227" s="243"/>
      <c r="H227" s="246">
        <v>5.617</v>
      </c>
      <c r="I227" s="247"/>
      <c r="J227" s="243"/>
      <c r="K227" s="243"/>
      <c r="L227" s="248"/>
      <c r="M227" s="249"/>
      <c r="N227" s="250"/>
      <c r="O227" s="250"/>
      <c r="P227" s="250"/>
      <c r="Q227" s="250"/>
      <c r="R227" s="250"/>
      <c r="S227" s="250"/>
      <c r="T227" s="25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2" t="s">
        <v>138</v>
      </c>
      <c r="AU227" s="252" t="s">
        <v>88</v>
      </c>
      <c r="AV227" s="14" t="s">
        <v>88</v>
      </c>
      <c r="AW227" s="14" t="s">
        <v>34</v>
      </c>
      <c r="AX227" s="14" t="s">
        <v>78</v>
      </c>
      <c r="AY227" s="252" t="s">
        <v>128</v>
      </c>
    </row>
    <row r="228" s="14" customFormat="1">
      <c r="A228" s="14"/>
      <c r="B228" s="242"/>
      <c r="C228" s="243"/>
      <c r="D228" s="233" t="s">
        <v>138</v>
      </c>
      <c r="E228" s="244" t="s">
        <v>1</v>
      </c>
      <c r="F228" s="245" t="s">
        <v>226</v>
      </c>
      <c r="G228" s="243"/>
      <c r="H228" s="246">
        <v>12.68</v>
      </c>
      <c r="I228" s="247"/>
      <c r="J228" s="243"/>
      <c r="K228" s="243"/>
      <c r="L228" s="248"/>
      <c r="M228" s="249"/>
      <c r="N228" s="250"/>
      <c r="O228" s="250"/>
      <c r="P228" s="250"/>
      <c r="Q228" s="250"/>
      <c r="R228" s="250"/>
      <c r="S228" s="250"/>
      <c r="T228" s="25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2" t="s">
        <v>138</v>
      </c>
      <c r="AU228" s="252" t="s">
        <v>88</v>
      </c>
      <c r="AV228" s="14" t="s">
        <v>88</v>
      </c>
      <c r="AW228" s="14" t="s">
        <v>34</v>
      </c>
      <c r="AX228" s="14" t="s">
        <v>78</v>
      </c>
      <c r="AY228" s="252" t="s">
        <v>128</v>
      </c>
    </row>
    <row r="229" s="14" customFormat="1">
      <c r="A229" s="14"/>
      <c r="B229" s="242"/>
      <c r="C229" s="243"/>
      <c r="D229" s="233" t="s">
        <v>138</v>
      </c>
      <c r="E229" s="244" t="s">
        <v>1</v>
      </c>
      <c r="F229" s="245" t="s">
        <v>227</v>
      </c>
      <c r="G229" s="243"/>
      <c r="H229" s="246">
        <v>11.186</v>
      </c>
      <c r="I229" s="247"/>
      <c r="J229" s="243"/>
      <c r="K229" s="243"/>
      <c r="L229" s="248"/>
      <c r="M229" s="249"/>
      <c r="N229" s="250"/>
      <c r="O229" s="250"/>
      <c r="P229" s="250"/>
      <c r="Q229" s="250"/>
      <c r="R229" s="250"/>
      <c r="S229" s="250"/>
      <c r="T229" s="25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2" t="s">
        <v>138</v>
      </c>
      <c r="AU229" s="252" t="s">
        <v>88</v>
      </c>
      <c r="AV229" s="14" t="s">
        <v>88</v>
      </c>
      <c r="AW229" s="14" t="s">
        <v>34</v>
      </c>
      <c r="AX229" s="14" t="s">
        <v>78</v>
      </c>
      <c r="AY229" s="252" t="s">
        <v>128</v>
      </c>
    </row>
    <row r="230" s="14" customFormat="1">
      <c r="A230" s="14"/>
      <c r="B230" s="242"/>
      <c r="C230" s="243"/>
      <c r="D230" s="233" t="s">
        <v>138</v>
      </c>
      <c r="E230" s="244" t="s">
        <v>1</v>
      </c>
      <c r="F230" s="245" t="s">
        <v>222</v>
      </c>
      <c r="G230" s="243"/>
      <c r="H230" s="246">
        <v>12.727</v>
      </c>
      <c r="I230" s="247"/>
      <c r="J230" s="243"/>
      <c r="K230" s="243"/>
      <c r="L230" s="248"/>
      <c r="M230" s="249"/>
      <c r="N230" s="250"/>
      <c r="O230" s="250"/>
      <c r="P230" s="250"/>
      <c r="Q230" s="250"/>
      <c r="R230" s="250"/>
      <c r="S230" s="250"/>
      <c r="T230" s="25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2" t="s">
        <v>138</v>
      </c>
      <c r="AU230" s="252" t="s">
        <v>88</v>
      </c>
      <c r="AV230" s="14" t="s">
        <v>88</v>
      </c>
      <c r="AW230" s="14" t="s">
        <v>34</v>
      </c>
      <c r="AX230" s="14" t="s">
        <v>78</v>
      </c>
      <c r="AY230" s="252" t="s">
        <v>128</v>
      </c>
    </row>
    <row r="231" s="14" customFormat="1">
      <c r="A231" s="14"/>
      <c r="B231" s="242"/>
      <c r="C231" s="243"/>
      <c r="D231" s="233" t="s">
        <v>138</v>
      </c>
      <c r="E231" s="244" t="s">
        <v>1</v>
      </c>
      <c r="F231" s="245" t="s">
        <v>225</v>
      </c>
      <c r="G231" s="243"/>
      <c r="H231" s="246">
        <v>5.617</v>
      </c>
      <c r="I231" s="247"/>
      <c r="J231" s="243"/>
      <c r="K231" s="243"/>
      <c r="L231" s="248"/>
      <c r="M231" s="249"/>
      <c r="N231" s="250"/>
      <c r="O231" s="250"/>
      <c r="P231" s="250"/>
      <c r="Q231" s="250"/>
      <c r="R231" s="250"/>
      <c r="S231" s="250"/>
      <c r="T231" s="25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2" t="s">
        <v>138</v>
      </c>
      <c r="AU231" s="252" t="s">
        <v>88</v>
      </c>
      <c r="AV231" s="14" t="s">
        <v>88</v>
      </c>
      <c r="AW231" s="14" t="s">
        <v>34</v>
      </c>
      <c r="AX231" s="14" t="s">
        <v>78</v>
      </c>
      <c r="AY231" s="252" t="s">
        <v>128</v>
      </c>
    </row>
    <row r="232" s="14" customFormat="1">
      <c r="A232" s="14"/>
      <c r="B232" s="242"/>
      <c r="C232" s="243"/>
      <c r="D232" s="233" t="s">
        <v>138</v>
      </c>
      <c r="E232" s="244" t="s">
        <v>1</v>
      </c>
      <c r="F232" s="245" t="s">
        <v>232</v>
      </c>
      <c r="G232" s="243"/>
      <c r="H232" s="246">
        <v>12.028000000000001</v>
      </c>
      <c r="I232" s="247"/>
      <c r="J232" s="243"/>
      <c r="K232" s="243"/>
      <c r="L232" s="248"/>
      <c r="M232" s="249"/>
      <c r="N232" s="250"/>
      <c r="O232" s="250"/>
      <c r="P232" s="250"/>
      <c r="Q232" s="250"/>
      <c r="R232" s="250"/>
      <c r="S232" s="250"/>
      <c r="T232" s="25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2" t="s">
        <v>138</v>
      </c>
      <c r="AU232" s="252" t="s">
        <v>88</v>
      </c>
      <c r="AV232" s="14" t="s">
        <v>88</v>
      </c>
      <c r="AW232" s="14" t="s">
        <v>34</v>
      </c>
      <c r="AX232" s="14" t="s">
        <v>78</v>
      </c>
      <c r="AY232" s="252" t="s">
        <v>128</v>
      </c>
    </row>
    <row r="233" s="14" customFormat="1">
      <c r="A233" s="14"/>
      <c r="B233" s="242"/>
      <c r="C233" s="243"/>
      <c r="D233" s="233" t="s">
        <v>138</v>
      </c>
      <c r="E233" s="244" t="s">
        <v>1</v>
      </c>
      <c r="F233" s="245" t="s">
        <v>229</v>
      </c>
      <c r="G233" s="243"/>
      <c r="H233" s="246">
        <v>12.016</v>
      </c>
      <c r="I233" s="247"/>
      <c r="J233" s="243"/>
      <c r="K233" s="243"/>
      <c r="L233" s="248"/>
      <c r="M233" s="249"/>
      <c r="N233" s="250"/>
      <c r="O233" s="250"/>
      <c r="P233" s="250"/>
      <c r="Q233" s="250"/>
      <c r="R233" s="250"/>
      <c r="S233" s="250"/>
      <c r="T233" s="25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2" t="s">
        <v>138</v>
      </c>
      <c r="AU233" s="252" t="s">
        <v>88</v>
      </c>
      <c r="AV233" s="14" t="s">
        <v>88</v>
      </c>
      <c r="AW233" s="14" t="s">
        <v>34</v>
      </c>
      <c r="AX233" s="14" t="s">
        <v>78</v>
      </c>
      <c r="AY233" s="252" t="s">
        <v>128</v>
      </c>
    </row>
    <row r="234" s="14" customFormat="1">
      <c r="A234" s="14"/>
      <c r="B234" s="242"/>
      <c r="C234" s="243"/>
      <c r="D234" s="233" t="s">
        <v>138</v>
      </c>
      <c r="E234" s="244" t="s">
        <v>1</v>
      </c>
      <c r="F234" s="245" t="s">
        <v>233</v>
      </c>
      <c r="G234" s="243"/>
      <c r="H234" s="246">
        <v>12.039999999999999</v>
      </c>
      <c r="I234" s="247"/>
      <c r="J234" s="243"/>
      <c r="K234" s="243"/>
      <c r="L234" s="248"/>
      <c r="M234" s="249"/>
      <c r="N234" s="250"/>
      <c r="O234" s="250"/>
      <c r="P234" s="250"/>
      <c r="Q234" s="250"/>
      <c r="R234" s="250"/>
      <c r="S234" s="250"/>
      <c r="T234" s="251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2" t="s">
        <v>138</v>
      </c>
      <c r="AU234" s="252" t="s">
        <v>88</v>
      </c>
      <c r="AV234" s="14" t="s">
        <v>88</v>
      </c>
      <c r="AW234" s="14" t="s">
        <v>34</v>
      </c>
      <c r="AX234" s="14" t="s">
        <v>78</v>
      </c>
      <c r="AY234" s="252" t="s">
        <v>128</v>
      </c>
    </row>
    <row r="235" s="15" customFormat="1">
      <c r="A235" s="15"/>
      <c r="B235" s="253"/>
      <c r="C235" s="254"/>
      <c r="D235" s="233" t="s">
        <v>138</v>
      </c>
      <c r="E235" s="255" t="s">
        <v>1</v>
      </c>
      <c r="F235" s="256" t="s">
        <v>156</v>
      </c>
      <c r="G235" s="254"/>
      <c r="H235" s="257">
        <v>217.92400000000001</v>
      </c>
      <c r="I235" s="258"/>
      <c r="J235" s="254"/>
      <c r="K235" s="254"/>
      <c r="L235" s="259"/>
      <c r="M235" s="260"/>
      <c r="N235" s="261"/>
      <c r="O235" s="261"/>
      <c r="P235" s="261"/>
      <c r="Q235" s="261"/>
      <c r="R235" s="261"/>
      <c r="S235" s="261"/>
      <c r="T235" s="262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3" t="s">
        <v>138</v>
      </c>
      <c r="AU235" s="263" t="s">
        <v>88</v>
      </c>
      <c r="AV235" s="15" t="s">
        <v>136</v>
      </c>
      <c r="AW235" s="15" t="s">
        <v>34</v>
      </c>
      <c r="AX235" s="15" t="s">
        <v>86</v>
      </c>
      <c r="AY235" s="263" t="s">
        <v>128</v>
      </c>
    </row>
    <row r="236" s="2" customFormat="1" ht="21.75" customHeight="1">
      <c r="A236" s="38"/>
      <c r="B236" s="39"/>
      <c r="C236" s="218" t="s">
        <v>234</v>
      </c>
      <c r="D236" s="218" t="s">
        <v>131</v>
      </c>
      <c r="E236" s="219" t="s">
        <v>235</v>
      </c>
      <c r="F236" s="220" t="s">
        <v>236</v>
      </c>
      <c r="G236" s="221" t="s">
        <v>150</v>
      </c>
      <c r="H236" s="222">
        <v>33.555</v>
      </c>
      <c r="I236" s="223"/>
      <c r="J236" s="224">
        <f>ROUND(I236*H236,2)</f>
        <v>0</v>
      </c>
      <c r="K236" s="220" t="s">
        <v>135</v>
      </c>
      <c r="L236" s="44"/>
      <c r="M236" s="225" t="s">
        <v>1</v>
      </c>
      <c r="N236" s="226" t="s">
        <v>43</v>
      </c>
      <c r="O236" s="91"/>
      <c r="P236" s="227">
        <f>O236*H236</f>
        <v>0</v>
      </c>
      <c r="Q236" s="227">
        <v>0</v>
      </c>
      <c r="R236" s="227">
        <f>Q236*H236</f>
        <v>0</v>
      </c>
      <c r="S236" s="227">
        <v>0.067000000000000004</v>
      </c>
      <c r="T236" s="228">
        <f>S236*H236</f>
        <v>2.2481850000000003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9" t="s">
        <v>136</v>
      </c>
      <c r="AT236" s="229" t="s">
        <v>131</v>
      </c>
      <c r="AU236" s="229" t="s">
        <v>88</v>
      </c>
      <c r="AY236" s="17" t="s">
        <v>128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7" t="s">
        <v>86</v>
      </c>
      <c r="BK236" s="230">
        <f>ROUND(I236*H236,2)</f>
        <v>0</v>
      </c>
      <c r="BL236" s="17" t="s">
        <v>136</v>
      </c>
      <c r="BM236" s="229" t="s">
        <v>237</v>
      </c>
    </row>
    <row r="237" s="13" customFormat="1">
      <c r="A237" s="13"/>
      <c r="B237" s="231"/>
      <c r="C237" s="232"/>
      <c r="D237" s="233" t="s">
        <v>138</v>
      </c>
      <c r="E237" s="234" t="s">
        <v>1</v>
      </c>
      <c r="F237" s="235" t="s">
        <v>168</v>
      </c>
      <c r="G237" s="232"/>
      <c r="H237" s="234" t="s">
        <v>1</v>
      </c>
      <c r="I237" s="236"/>
      <c r="J237" s="232"/>
      <c r="K237" s="232"/>
      <c r="L237" s="237"/>
      <c r="M237" s="238"/>
      <c r="N237" s="239"/>
      <c r="O237" s="239"/>
      <c r="P237" s="239"/>
      <c r="Q237" s="239"/>
      <c r="R237" s="239"/>
      <c r="S237" s="239"/>
      <c r="T237" s="24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1" t="s">
        <v>138</v>
      </c>
      <c r="AU237" s="241" t="s">
        <v>88</v>
      </c>
      <c r="AV237" s="13" t="s">
        <v>86</v>
      </c>
      <c r="AW237" s="13" t="s">
        <v>34</v>
      </c>
      <c r="AX237" s="13" t="s">
        <v>78</v>
      </c>
      <c r="AY237" s="241" t="s">
        <v>128</v>
      </c>
    </row>
    <row r="238" s="14" customFormat="1">
      <c r="A238" s="14"/>
      <c r="B238" s="242"/>
      <c r="C238" s="243"/>
      <c r="D238" s="233" t="s">
        <v>138</v>
      </c>
      <c r="E238" s="244" t="s">
        <v>1</v>
      </c>
      <c r="F238" s="245" t="s">
        <v>238</v>
      </c>
      <c r="G238" s="243"/>
      <c r="H238" s="246">
        <v>5.4649999999999999</v>
      </c>
      <c r="I238" s="247"/>
      <c r="J238" s="243"/>
      <c r="K238" s="243"/>
      <c r="L238" s="248"/>
      <c r="M238" s="249"/>
      <c r="N238" s="250"/>
      <c r="O238" s="250"/>
      <c r="P238" s="250"/>
      <c r="Q238" s="250"/>
      <c r="R238" s="250"/>
      <c r="S238" s="250"/>
      <c r="T238" s="25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2" t="s">
        <v>138</v>
      </c>
      <c r="AU238" s="252" t="s">
        <v>88</v>
      </c>
      <c r="AV238" s="14" t="s">
        <v>88</v>
      </c>
      <c r="AW238" s="14" t="s">
        <v>34</v>
      </c>
      <c r="AX238" s="14" t="s">
        <v>78</v>
      </c>
      <c r="AY238" s="252" t="s">
        <v>128</v>
      </c>
    </row>
    <row r="239" s="14" customFormat="1">
      <c r="A239" s="14"/>
      <c r="B239" s="242"/>
      <c r="C239" s="243"/>
      <c r="D239" s="233" t="s">
        <v>138</v>
      </c>
      <c r="E239" s="244" t="s">
        <v>1</v>
      </c>
      <c r="F239" s="245" t="s">
        <v>239</v>
      </c>
      <c r="G239" s="243"/>
      <c r="H239" s="246">
        <v>28.09</v>
      </c>
      <c r="I239" s="247"/>
      <c r="J239" s="243"/>
      <c r="K239" s="243"/>
      <c r="L239" s="248"/>
      <c r="M239" s="249"/>
      <c r="N239" s="250"/>
      <c r="O239" s="250"/>
      <c r="P239" s="250"/>
      <c r="Q239" s="250"/>
      <c r="R239" s="250"/>
      <c r="S239" s="250"/>
      <c r="T239" s="25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2" t="s">
        <v>138</v>
      </c>
      <c r="AU239" s="252" t="s">
        <v>88</v>
      </c>
      <c r="AV239" s="14" t="s">
        <v>88</v>
      </c>
      <c r="AW239" s="14" t="s">
        <v>34</v>
      </c>
      <c r="AX239" s="14" t="s">
        <v>78</v>
      </c>
      <c r="AY239" s="252" t="s">
        <v>128</v>
      </c>
    </row>
    <row r="240" s="15" customFormat="1">
      <c r="A240" s="15"/>
      <c r="B240" s="253"/>
      <c r="C240" s="254"/>
      <c r="D240" s="233" t="s">
        <v>138</v>
      </c>
      <c r="E240" s="255" t="s">
        <v>1</v>
      </c>
      <c r="F240" s="256" t="s">
        <v>156</v>
      </c>
      <c r="G240" s="254"/>
      <c r="H240" s="257">
        <v>33.555</v>
      </c>
      <c r="I240" s="258"/>
      <c r="J240" s="254"/>
      <c r="K240" s="254"/>
      <c r="L240" s="259"/>
      <c r="M240" s="260"/>
      <c r="N240" s="261"/>
      <c r="O240" s="261"/>
      <c r="P240" s="261"/>
      <c r="Q240" s="261"/>
      <c r="R240" s="261"/>
      <c r="S240" s="261"/>
      <c r="T240" s="262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3" t="s">
        <v>138</v>
      </c>
      <c r="AU240" s="263" t="s">
        <v>88</v>
      </c>
      <c r="AV240" s="15" t="s">
        <v>136</v>
      </c>
      <c r="AW240" s="15" t="s">
        <v>34</v>
      </c>
      <c r="AX240" s="15" t="s">
        <v>86</v>
      </c>
      <c r="AY240" s="263" t="s">
        <v>128</v>
      </c>
    </row>
    <row r="241" s="2" customFormat="1" ht="21.75" customHeight="1">
      <c r="A241" s="38"/>
      <c r="B241" s="39"/>
      <c r="C241" s="218" t="s">
        <v>240</v>
      </c>
      <c r="D241" s="218" t="s">
        <v>131</v>
      </c>
      <c r="E241" s="219" t="s">
        <v>241</v>
      </c>
      <c r="F241" s="220" t="s">
        <v>242</v>
      </c>
      <c r="G241" s="221" t="s">
        <v>150</v>
      </c>
      <c r="H241" s="222">
        <v>11.352</v>
      </c>
      <c r="I241" s="223"/>
      <c r="J241" s="224">
        <f>ROUND(I241*H241,2)</f>
        <v>0</v>
      </c>
      <c r="K241" s="220" t="s">
        <v>135</v>
      </c>
      <c r="L241" s="44"/>
      <c r="M241" s="225" t="s">
        <v>1</v>
      </c>
      <c r="N241" s="226" t="s">
        <v>43</v>
      </c>
      <c r="O241" s="91"/>
      <c r="P241" s="227">
        <f>O241*H241</f>
        <v>0</v>
      </c>
      <c r="Q241" s="227">
        <v>0</v>
      </c>
      <c r="R241" s="227">
        <f>Q241*H241</f>
        <v>0</v>
      </c>
      <c r="S241" s="227">
        <v>0.063</v>
      </c>
      <c r="T241" s="228">
        <f>S241*H241</f>
        <v>0.71517600000000003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136</v>
      </c>
      <c r="AT241" s="229" t="s">
        <v>131</v>
      </c>
      <c r="AU241" s="229" t="s">
        <v>88</v>
      </c>
      <c r="AY241" s="17" t="s">
        <v>128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86</v>
      </c>
      <c r="BK241" s="230">
        <f>ROUND(I241*H241,2)</f>
        <v>0</v>
      </c>
      <c r="BL241" s="17" t="s">
        <v>136</v>
      </c>
      <c r="BM241" s="229" t="s">
        <v>243</v>
      </c>
    </row>
    <row r="242" s="13" customFormat="1">
      <c r="A242" s="13"/>
      <c r="B242" s="231"/>
      <c r="C242" s="232"/>
      <c r="D242" s="233" t="s">
        <v>138</v>
      </c>
      <c r="E242" s="234" t="s">
        <v>1</v>
      </c>
      <c r="F242" s="235" t="s">
        <v>163</v>
      </c>
      <c r="G242" s="232"/>
      <c r="H242" s="234" t="s">
        <v>1</v>
      </c>
      <c r="I242" s="236"/>
      <c r="J242" s="232"/>
      <c r="K242" s="232"/>
      <c r="L242" s="237"/>
      <c r="M242" s="238"/>
      <c r="N242" s="239"/>
      <c r="O242" s="239"/>
      <c r="P242" s="239"/>
      <c r="Q242" s="239"/>
      <c r="R242" s="239"/>
      <c r="S242" s="239"/>
      <c r="T242" s="24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1" t="s">
        <v>138</v>
      </c>
      <c r="AU242" s="241" t="s">
        <v>88</v>
      </c>
      <c r="AV242" s="13" t="s">
        <v>86</v>
      </c>
      <c r="AW242" s="13" t="s">
        <v>34</v>
      </c>
      <c r="AX242" s="13" t="s">
        <v>78</v>
      </c>
      <c r="AY242" s="241" t="s">
        <v>128</v>
      </c>
    </row>
    <row r="243" s="13" customFormat="1">
      <c r="A243" s="13"/>
      <c r="B243" s="231"/>
      <c r="C243" s="232"/>
      <c r="D243" s="233" t="s">
        <v>138</v>
      </c>
      <c r="E243" s="234" t="s">
        <v>1</v>
      </c>
      <c r="F243" s="235" t="s">
        <v>244</v>
      </c>
      <c r="G243" s="232"/>
      <c r="H243" s="234" t="s">
        <v>1</v>
      </c>
      <c r="I243" s="236"/>
      <c r="J243" s="232"/>
      <c r="K243" s="232"/>
      <c r="L243" s="237"/>
      <c r="M243" s="238"/>
      <c r="N243" s="239"/>
      <c r="O243" s="239"/>
      <c r="P243" s="239"/>
      <c r="Q243" s="239"/>
      <c r="R243" s="239"/>
      <c r="S243" s="239"/>
      <c r="T243" s="24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1" t="s">
        <v>138</v>
      </c>
      <c r="AU243" s="241" t="s">
        <v>88</v>
      </c>
      <c r="AV243" s="13" t="s">
        <v>86</v>
      </c>
      <c r="AW243" s="13" t="s">
        <v>34</v>
      </c>
      <c r="AX243" s="13" t="s">
        <v>78</v>
      </c>
      <c r="AY243" s="241" t="s">
        <v>128</v>
      </c>
    </row>
    <row r="244" s="14" customFormat="1">
      <c r="A244" s="14"/>
      <c r="B244" s="242"/>
      <c r="C244" s="243"/>
      <c r="D244" s="233" t="s">
        <v>138</v>
      </c>
      <c r="E244" s="244" t="s">
        <v>1</v>
      </c>
      <c r="F244" s="245" t="s">
        <v>245</v>
      </c>
      <c r="G244" s="243"/>
      <c r="H244" s="246">
        <v>4.8099999999999996</v>
      </c>
      <c r="I244" s="247"/>
      <c r="J244" s="243"/>
      <c r="K244" s="243"/>
      <c r="L244" s="248"/>
      <c r="M244" s="249"/>
      <c r="N244" s="250"/>
      <c r="O244" s="250"/>
      <c r="P244" s="250"/>
      <c r="Q244" s="250"/>
      <c r="R244" s="250"/>
      <c r="S244" s="250"/>
      <c r="T244" s="25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2" t="s">
        <v>138</v>
      </c>
      <c r="AU244" s="252" t="s">
        <v>88</v>
      </c>
      <c r="AV244" s="14" t="s">
        <v>88</v>
      </c>
      <c r="AW244" s="14" t="s">
        <v>34</v>
      </c>
      <c r="AX244" s="14" t="s">
        <v>78</v>
      </c>
      <c r="AY244" s="252" t="s">
        <v>128</v>
      </c>
    </row>
    <row r="245" s="14" customFormat="1">
      <c r="A245" s="14"/>
      <c r="B245" s="242"/>
      <c r="C245" s="243"/>
      <c r="D245" s="233" t="s">
        <v>138</v>
      </c>
      <c r="E245" s="244" t="s">
        <v>1</v>
      </c>
      <c r="F245" s="245" t="s">
        <v>246</v>
      </c>
      <c r="G245" s="243"/>
      <c r="H245" s="246">
        <v>2.867</v>
      </c>
      <c r="I245" s="247"/>
      <c r="J245" s="243"/>
      <c r="K245" s="243"/>
      <c r="L245" s="248"/>
      <c r="M245" s="249"/>
      <c r="N245" s="250"/>
      <c r="O245" s="250"/>
      <c r="P245" s="250"/>
      <c r="Q245" s="250"/>
      <c r="R245" s="250"/>
      <c r="S245" s="250"/>
      <c r="T245" s="25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2" t="s">
        <v>138</v>
      </c>
      <c r="AU245" s="252" t="s">
        <v>88</v>
      </c>
      <c r="AV245" s="14" t="s">
        <v>88</v>
      </c>
      <c r="AW245" s="14" t="s">
        <v>34</v>
      </c>
      <c r="AX245" s="14" t="s">
        <v>78</v>
      </c>
      <c r="AY245" s="252" t="s">
        <v>128</v>
      </c>
    </row>
    <row r="246" s="14" customFormat="1">
      <c r="A246" s="14"/>
      <c r="B246" s="242"/>
      <c r="C246" s="243"/>
      <c r="D246" s="233" t="s">
        <v>138</v>
      </c>
      <c r="E246" s="244" t="s">
        <v>1</v>
      </c>
      <c r="F246" s="245" t="s">
        <v>247</v>
      </c>
      <c r="G246" s="243"/>
      <c r="H246" s="246">
        <v>3.6749999999999998</v>
      </c>
      <c r="I246" s="247"/>
      <c r="J246" s="243"/>
      <c r="K246" s="243"/>
      <c r="L246" s="248"/>
      <c r="M246" s="249"/>
      <c r="N246" s="250"/>
      <c r="O246" s="250"/>
      <c r="P246" s="250"/>
      <c r="Q246" s="250"/>
      <c r="R246" s="250"/>
      <c r="S246" s="250"/>
      <c r="T246" s="251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2" t="s">
        <v>138</v>
      </c>
      <c r="AU246" s="252" t="s">
        <v>88</v>
      </c>
      <c r="AV246" s="14" t="s">
        <v>88</v>
      </c>
      <c r="AW246" s="14" t="s">
        <v>34</v>
      </c>
      <c r="AX246" s="14" t="s">
        <v>78</v>
      </c>
      <c r="AY246" s="252" t="s">
        <v>128</v>
      </c>
    </row>
    <row r="247" s="15" customFormat="1">
      <c r="A247" s="15"/>
      <c r="B247" s="253"/>
      <c r="C247" s="254"/>
      <c r="D247" s="233" t="s">
        <v>138</v>
      </c>
      <c r="E247" s="255" t="s">
        <v>1</v>
      </c>
      <c r="F247" s="256" t="s">
        <v>156</v>
      </c>
      <c r="G247" s="254"/>
      <c r="H247" s="257">
        <v>11.352</v>
      </c>
      <c r="I247" s="258"/>
      <c r="J247" s="254"/>
      <c r="K247" s="254"/>
      <c r="L247" s="259"/>
      <c r="M247" s="260"/>
      <c r="N247" s="261"/>
      <c r="O247" s="261"/>
      <c r="P247" s="261"/>
      <c r="Q247" s="261"/>
      <c r="R247" s="261"/>
      <c r="S247" s="261"/>
      <c r="T247" s="262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63" t="s">
        <v>138</v>
      </c>
      <c r="AU247" s="263" t="s">
        <v>88</v>
      </c>
      <c r="AV247" s="15" t="s">
        <v>136</v>
      </c>
      <c r="AW247" s="15" t="s">
        <v>34</v>
      </c>
      <c r="AX247" s="15" t="s">
        <v>86</v>
      </c>
      <c r="AY247" s="263" t="s">
        <v>128</v>
      </c>
    </row>
    <row r="248" s="2" customFormat="1" ht="24.15" customHeight="1">
      <c r="A248" s="38"/>
      <c r="B248" s="39"/>
      <c r="C248" s="218" t="s">
        <v>248</v>
      </c>
      <c r="D248" s="218" t="s">
        <v>131</v>
      </c>
      <c r="E248" s="219" t="s">
        <v>249</v>
      </c>
      <c r="F248" s="220" t="s">
        <v>250</v>
      </c>
      <c r="G248" s="221" t="s">
        <v>134</v>
      </c>
      <c r="H248" s="222">
        <v>1.238</v>
      </c>
      <c r="I248" s="223"/>
      <c r="J248" s="224">
        <f>ROUND(I248*H248,2)</f>
        <v>0</v>
      </c>
      <c r="K248" s="220" t="s">
        <v>135</v>
      </c>
      <c r="L248" s="44"/>
      <c r="M248" s="225" t="s">
        <v>1</v>
      </c>
      <c r="N248" s="226" t="s">
        <v>43</v>
      </c>
      <c r="O248" s="91"/>
      <c r="P248" s="227">
        <f>O248*H248</f>
        <v>0</v>
      </c>
      <c r="Q248" s="227">
        <v>0</v>
      </c>
      <c r="R248" s="227">
        <f>Q248*H248</f>
        <v>0</v>
      </c>
      <c r="S248" s="227">
        <v>1.8</v>
      </c>
      <c r="T248" s="228">
        <f>S248*H248</f>
        <v>2.2284000000000002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9" t="s">
        <v>136</v>
      </c>
      <c r="AT248" s="229" t="s">
        <v>131</v>
      </c>
      <c r="AU248" s="229" t="s">
        <v>88</v>
      </c>
      <c r="AY248" s="17" t="s">
        <v>128</v>
      </c>
      <c r="BE248" s="230">
        <f>IF(N248="základní",J248,0)</f>
        <v>0</v>
      </c>
      <c r="BF248" s="230">
        <f>IF(N248="snížená",J248,0)</f>
        <v>0</v>
      </c>
      <c r="BG248" s="230">
        <f>IF(N248="zákl. přenesená",J248,0)</f>
        <v>0</v>
      </c>
      <c r="BH248" s="230">
        <f>IF(N248="sníž. přenesená",J248,0)</f>
        <v>0</v>
      </c>
      <c r="BI248" s="230">
        <f>IF(N248="nulová",J248,0)</f>
        <v>0</v>
      </c>
      <c r="BJ248" s="17" t="s">
        <v>86</v>
      </c>
      <c r="BK248" s="230">
        <f>ROUND(I248*H248,2)</f>
        <v>0</v>
      </c>
      <c r="BL248" s="17" t="s">
        <v>136</v>
      </c>
      <c r="BM248" s="229" t="s">
        <v>251</v>
      </c>
    </row>
    <row r="249" s="13" customFormat="1">
      <c r="A249" s="13"/>
      <c r="B249" s="231"/>
      <c r="C249" s="232"/>
      <c r="D249" s="233" t="s">
        <v>138</v>
      </c>
      <c r="E249" s="234" t="s">
        <v>1</v>
      </c>
      <c r="F249" s="235" t="s">
        <v>252</v>
      </c>
      <c r="G249" s="232"/>
      <c r="H249" s="234" t="s">
        <v>1</v>
      </c>
      <c r="I249" s="236"/>
      <c r="J249" s="232"/>
      <c r="K249" s="232"/>
      <c r="L249" s="237"/>
      <c r="M249" s="238"/>
      <c r="N249" s="239"/>
      <c r="O249" s="239"/>
      <c r="P249" s="239"/>
      <c r="Q249" s="239"/>
      <c r="R249" s="239"/>
      <c r="S249" s="239"/>
      <c r="T249" s="24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1" t="s">
        <v>138</v>
      </c>
      <c r="AU249" s="241" t="s">
        <v>88</v>
      </c>
      <c r="AV249" s="13" t="s">
        <v>86</v>
      </c>
      <c r="AW249" s="13" t="s">
        <v>34</v>
      </c>
      <c r="AX249" s="13" t="s">
        <v>78</v>
      </c>
      <c r="AY249" s="241" t="s">
        <v>128</v>
      </c>
    </row>
    <row r="250" s="14" customFormat="1">
      <c r="A250" s="14"/>
      <c r="B250" s="242"/>
      <c r="C250" s="243"/>
      <c r="D250" s="233" t="s">
        <v>138</v>
      </c>
      <c r="E250" s="244" t="s">
        <v>1</v>
      </c>
      <c r="F250" s="245" t="s">
        <v>253</v>
      </c>
      <c r="G250" s="243"/>
      <c r="H250" s="246">
        <v>1.238</v>
      </c>
      <c r="I250" s="247"/>
      <c r="J250" s="243"/>
      <c r="K250" s="243"/>
      <c r="L250" s="248"/>
      <c r="M250" s="249"/>
      <c r="N250" s="250"/>
      <c r="O250" s="250"/>
      <c r="P250" s="250"/>
      <c r="Q250" s="250"/>
      <c r="R250" s="250"/>
      <c r="S250" s="250"/>
      <c r="T250" s="251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2" t="s">
        <v>138</v>
      </c>
      <c r="AU250" s="252" t="s">
        <v>88</v>
      </c>
      <c r="AV250" s="14" t="s">
        <v>88</v>
      </c>
      <c r="AW250" s="14" t="s">
        <v>34</v>
      </c>
      <c r="AX250" s="14" t="s">
        <v>86</v>
      </c>
      <c r="AY250" s="252" t="s">
        <v>128</v>
      </c>
    </row>
    <row r="251" s="12" customFormat="1" ht="22.8" customHeight="1">
      <c r="A251" s="12"/>
      <c r="B251" s="202"/>
      <c r="C251" s="203"/>
      <c r="D251" s="204" t="s">
        <v>77</v>
      </c>
      <c r="E251" s="216" t="s">
        <v>254</v>
      </c>
      <c r="F251" s="216" t="s">
        <v>255</v>
      </c>
      <c r="G251" s="203"/>
      <c r="H251" s="203"/>
      <c r="I251" s="206"/>
      <c r="J251" s="217">
        <f>BK251</f>
        <v>0</v>
      </c>
      <c r="K251" s="203"/>
      <c r="L251" s="208"/>
      <c r="M251" s="209"/>
      <c r="N251" s="210"/>
      <c r="O251" s="210"/>
      <c r="P251" s="211">
        <f>SUM(P252:P271)</f>
        <v>0</v>
      </c>
      <c r="Q251" s="210"/>
      <c r="R251" s="211">
        <f>SUM(R252:R271)</f>
        <v>0</v>
      </c>
      <c r="S251" s="210"/>
      <c r="T251" s="212">
        <f>SUM(T252:T271)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13" t="s">
        <v>86</v>
      </c>
      <c r="AT251" s="214" t="s">
        <v>77</v>
      </c>
      <c r="AU251" s="214" t="s">
        <v>86</v>
      </c>
      <c r="AY251" s="213" t="s">
        <v>128</v>
      </c>
      <c r="BK251" s="215">
        <f>SUM(BK252:BK271)</f>
        <v>0</v>
      </c>
    </row>
    <row r="252" s="2" customFormat="1" ht="24.15" customHeight="1">
      <c r="A252" s="38"/>
      <c r="B252" s="39"/>
      <c r="C252" s="218" t="s">
        <v>256</v>
      </c>
      <c r="D252" s="218" t="s">
        <v>131</v>
      </c>
      <c r="E252" s="219" t="s">
        <v>257</v>
      </c>
      <c r="F252" s="220" t="s">
        <v>258</v>
      </c>
      <c r="G252" s="221" t="s">
        <v>259</v>
      </c>
      <c r="H252" s="222">
        <v>17.821999999999999</v>
      </c>
      <c r="I252" s="223"/>
      <c r="J252" s="224">
        <f>ROUND(I252*H252,2)</f>
        <v>0</v>
      </c>
      <c r="K252" s="220" t="s">
        <v>135</v>
      </c>
      <c r="L252" s="44"/>
      <c r="M252" s="225" t="s">
        <v>1</v>
      </c>
      <c r="N252" s="226" t="s">
        <v>43</v>
      </c>
      <c r="O252" s="91"/>
      <c r="P252" s="227">
        <f>O252*H252</f>
        <v>0</v>
      </c>
      <c r="Q252" s="227">
        <v>0</v>
      </c>
      <c r="R252" s="227">
        <f>Q252*H252</f>
        <v>0</v>
      </c>
      <c r="S252" s="227">
        <v>0</v>
      </c>
      <c r="T252" s="228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9" t="s">
        <v>136</v>
      </c>
      <c r="AT252" s="229" t="s">
        <v>131</v>
      </c>
      <c r="AU252" s="229" t="s">
        <v>88</v>
      </c>
      <c r="AY252" s="17" t="s">
        <v>128</v>
      </c>
      <c r="BE252" s="230">
        <f>IF(N252="základní",J252,0)</f>
        <v>0</v>
      </c>
      <c r="BF252" s="230">
        <f>IF(N252="snížená",J252,0)</f>
        <v>0</v>
      </c>
      <c r="BG252" s="230">
        <f>IF(N252="zákl. přenesená",J252,0)</f>
        <v>0</v>
      </c>
      <c r="BH252" s="230">
        <f>IF(N252="sníž. přenesená",J252,0)</f>
        <v>0</v>
      </c>
      <c r="BI252" s="230">
        <f>IF(N252="nulová",J252,0)</f>
        <v>0</v>
      </c>
      <c r="BJ252" s="17" t="s">
        <v>86</v>
      </c>
      <c r="BK252" s="230">
        <f>ROUND(I252*H252,2)</f>
        <v>0</v>
      </c>
      <c r="BL252" s="17" t="s">
        <v>136</v>
      </c>
      <c r="BM252" s="229" t="s">
        <v>260</v>
      </c>
    </row>
    <row r="253" s="2" customFormat="1" ht="24.15" customHeight="1">
      <c r="A253" s="38"/>
      <c r="B253" s="39"/>
      <c r="C253" s="218" t="s">
        <v>8</v>
      </c>
      <c r="D253" s="218" t="s">
        <v>131</v>
      </c>
      <c r="E253" s="219" t="s">
        <v>261</v>
      </c>
      <c r="F253" s="220" t="s">
        <v>262</v>
      </c>
      <c r="G253" s="221" t="s">
        <v>259</v>
      </c>
      <c r="H253" s="222">
        <v>17.821999999999999</v>
      </c>
      <c r="I253" s="223"/>
      <c r="J253" s="224">
        <f>ROUND(I253*H253,2)</f>
        <v>0</v>
      </c>
      <c r="K253" s="220" t="s">
        <v>135</v>
      </c>
      <c r="L253" s="44"/>
      <c r="M253" s="225" t="s">
        <v>1</v>
      </c>
      <c r="N253" s="226" t="s">
        <v>43</v>
      </c>
      <c r="O253" s="91"/>
      <c r="P253" s="227">
        <f>O253*H253</f>
        <v>0</v>
      </c>
      <c r="Q253" s="227">
        <v>0</v>
      </c>
      <c r="R253" s="227">
        <f>Q253*H253</f>
        <v>0</v>
      </c>
      <c r="S253" s="227">
        <v>0</v>
      </c>
      <c r="T253" s="22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9" t="s">
        <v>136</v>
      </c>
      <c r="AT253" s="229" t="s">
        <v>131</v>
      </c>
      <c r="AU253" s="229" t="s">
        <v>88</v>
      </c>
      <c r="AY253" s="17" t="s">
        <v>128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7" t="s">
        <v>86</v>
      </c>
      <c r="BK253" s="230">
        <f>ROUND(I253*H253,2)</f>
        <v>0</v>
      </c>
      <c r="BL253" s="17" t="s">
        <v>136</v>
      </c>
      <c r="BM253" s="229" t="s">
        <v>263</v>
      </c>
    </row>
    <row r="254" s="2" customFormat="1" ht="24.15" customHeight="1">
      <c r="A254" s="38"/>
      <c r="B254" s="39"/>
      <c r="C254" s="218" t="s">
        <v>264</v>
      </c>
      <c r="D254" s="218" t="s">
        <v>131</v>
      </c>
      <c r="E254" s="219" t="s">
        <v>265</v>
      </c>
      <c r="F254" s="220" t="s">
        <v>266</v>
      </c>
      <c r="G254" s="221" t="s">
        <v>259</v>
      </c>
      <c r="H254" s="222">
        <v>124.75400000000001</v>
      </c>
      <c r="I254" s="223"/>
      <c r="J254" s="224">
        <f>ROUND(I254*H254,2)</f>
        <v>0</v>
      </c>
      <c r="K254" s="220" t="s">
        <v>135</v>
      </c>
      <c r="L254" s="44"/>
      <c r="M254" s="225" t="s">
        <v>1</v>
      </c>
      <c r="N254" s="226" t="s">
        <v>43</v>
      </c>
      <c r="O254" s="91"/>
      <c r="P254" s="227">
        <f>O254*H254</f>
        <v>0</v>
      </c>
      <c r="Q254" s="227">
        <v>0</v>
      </c>
      <c r="R254" s="227">
        <f>Q254*H254</f>
        <v>0</v>
      </c>
      <c r="S254" s="227">
        <v>0</v>
      </c>
      <c r="T254" s="228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9" t="s">
        <v>136</v>
      </c>
      <c r="AT254" s="229" t="s">
        <v>131</v>
      </c>
      <c r="AU254" s="229" t="s">
        <v>88</v>
      </c>
      <c r="AY254" s="17" t="s">
        <v>128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17" t="s">
        <v>86</v>
      </c>
      <c r="BK254" s="230">
        <f>ROUND(I254*H254,2)</f>
        <v>0</v>
      </c>
      <c r="BL254" s="17" t="s">
        <v>136</v>
      </c>
      <c r="BM254" s="229" t="s">
        <v>267</v>
      </c>
    </row>
    <row r="255" s="14" customFormat="1">
      <c r="A255" s="14"/>
      <c r="B255" s="242"/>
      <c r="C255" s="243"/>
      <c r="D255" s="233" t="s">
        <v>138</v>
      </c>
      <c r="E255" s="243"/>
      <c r="F255" s="245" t="s">
        <v>268</v>
      </c>
      <c r="G255" s="243"/>
      <c r="H255" s="246">
        <v>124.75400000000001</v>
      </c>
      <c r="I255" s="247"/>
      <c r="J255" s="243"/>
      <c r="K255" s="243"/>
      <c r="L255" s="248"/>
      <c r="M255" s="249"/>
      <c r="N255" s="250"/>
      <c r="O255" s="250"/>
      <c r="P255" s="250"/>
      <c r="Q255" s="250"/>
      <c r="R255" s="250"/>
      <c r="S255" s="250"/>
      <c r="T255" s="25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2" t="s">
        <v>138</v>
      </c>
      <c r="AU255" s="252" t="s">
        <v>88</v>
      </c>
      <c r="AV255" s="14" t="s">
        <v>88</v>
      </c>
      <c r="AW255" s="14" t="s">
        <v>4</v>
      </c>
      <c r="AX255" s="14" t="s">
        <v>86</v>
      </c>
      <c r="AY255" s="252" t="s">
        <v>128</v>
      </c>
    </row>
    <row r="256" s="2" customFormat="1" ht="33" customHeight="1">
      <c r="A256" s="38"/>
      <c r="B256" s="39"/>
      <c r="C256" s="218" t="s">
        <v>269</v>
      </c>
      <c r="D256" s="218" t="s">
        <v>131</v>
      </c>
      <c r="E256" s="219" t="s">
        <v>270</v>
      </c>
      <c r="F256" s="220" t="s">
        <v>271</v>
      </c>
      <c r="G256" s="221" t="s">
        <v>259</v>
      </c>
      <c r="H256" s="222">
        <v>2.2280000000000002</v>
      </c>
      <c r="I256" s="223"/>
      <c r="J256" s="224">
        <f>ROUND(I256*H256,2)</f>
        <v>0</v>
      </c>
      <c r="K256" s="220" t="s">
        <v>135</v>
      </c>
      <c r="L256" s="44"/>
      <c r="M256" s="225" t="s">
        <v>1</v>
      </c>
      <c r="N256" s="226" t="s">
        <v>43</v>
      </c>
      <c r="O256" s="91"/>
      <c r="P256" s="227">
        <f>O256*H256</f>
        <v>0</v>
      </c>
      <c r="Q256" s="227">
        <v>0</v>
      </c>
      <c r="R256" s="227">
        <f>Q256*H256</f>
        <v>0</v>
      </c>
      <c r="S256" s="227">
        <v>0</v>
      </c>
      <c r="T256" s="22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9" t="s">
        <v>136</v>
      </c>
      <c r="AT256" s="229" t="s">
        <v>131</v>
      </c>
      <c r="AU256" s="229" t="s">
        <v>88</v>
      </c>
      <c r="AY256" s="17" t="s">
        <v>128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86</v>
      </c>
      <c r="BK256" s="230">
        <f>ROUND(I256*H256,2)</f>
        <v>0</v>
      </c>
      <c r="BL256" s="17" t="s">
        <v>136</v>
      </c>
      <c r="BM256" s="229" t="s">
        <v>272</v>
      </c>
    </row>
    <row r="257" s="14" customFormat="1">
      <c r="A257" s="14"/>
      <c r="B257" s="242"/>
      <c r="C257" s="243"/>
      <c r="D257" s="233" t="s">
        <v>138</v>
      </c>
      <c r="E257" s="244" t="s">
        <v>1</v>
      </c>
      <c r="F257" s="245" t="s">
        <v>273</v>
      </c>
      <c r="G257" s="243"/>
      <c r="H257" s="246">
        <v>2.2280000000000002</v>
      </c>
      <c r="I257" s="247"/>
      <c r="J257" s="243"/>
      <c r="K257" s="243"/>
      <c r="L257" s="248"/>
      <c r="M257" s="249"/>
      <c r="N257" s="250"/>
      <c r="O257" s="250"/>
      <c r="P257" s="250"/>
      <c r="Q257" s="250"/>
      <c r="R257" s="250"/>
      <c r="S257" s="250"/>
      <c r="T257" s="251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2" t="s">
        <v>138</v>
      </c>
      <c r="AU257" s="252" t="s">
        <v>88</v>
      </c>
      <c r="AV257" s="14" t="s">
        <v>88</v>
      </c>
      <c r="AW257" s="14" t="s">
        <v>34</v>
      </c>
      <c r="AX257" s="14" t="s">
        <v>86</v>
      </c>
      <c r="AY257" s="252" t="s">
        <v>128</v>
      </c>
    </row>
    <row r="258" s="2" customFormat="1" ht="33" customHeight="1">
      <c r="A258" s="38"/>
      <c r="B258" s="39"/>
      <c r="C258" s="218" t="s">
        <v>274</v>
      </c>
      <c r="D258" s="218" t="s">
        <v>131</v>
      </c>
      <c r="E258" s="219" t="s">
        <v>275</v>
      </c>
      <c r="F258" s="220" t="s">
        <v>276</v>
      </c>
      <c r="G258" s="221" t="s">
        <v>259</v>
      </c>
      <c r="H258" s="222">
        <v>0.27300000000000002</v>
      </c>
      <c r="I258" s="223"/>
      <c r="J258" s="224">
        <f>ROUND(I258*H258,2)</f>
        <v>0</v>
      </c>
      <c r="K258" s="220" t="s">
        <v>135</v>
      </c>
      <c r="L258" s="44"/>
      <c r="M258" s="225" t="s">
        <v>1</v>
      </c>
      <c r="N258" s="226" t="s">
        <v>43</v>
      </c>
      <c r="O258" s="91"/>
      <c r="P258" s="227">
        <f>O258*H258</f>
        <v>0</v>
      </c>
      <c r="Q258" s="227">
        <v>0</v>
      </c>
      <c r="R258" s="227">
        <f>Q258*H258</f>
        <v>0</v>
      </c>
      <c r="S258" s="227">
        <v>0</v>
      </c>
      <c r="T258" s="228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9" t="s">
        <v>136</v>
      </c>
      <c r="AT258" s="229" t="s">
        <v>131</v>
      </c>
      <c r="AU258" s="229" t="s">
        <v>88</v>
      </c>
      <c r="AY258" s="17" t="s">
        <v>128</v>
      </c>
      <c r="BE258" s="230">
        <f>IF(N258="základní",J258,0)</f>
        <v>0</v>
      </c>
      <c r="BF258" s="230">
        <f>IF(N258="snížená",J258,0)</f>
        <v>0</v>
      </c>
      <c r="BG258" s="230">
        <f>IF(N258="zákl. přenesená",J258,0)</f>
        <v>0</v>
      </c>
      <c r="BH258" s="230">
        <f>IF(N258="sníž. přenesená",J258,0)</f>
        <v>0</v>
      </c>
      <c r="BI258" s="230">
        <f>IF(N258="nulová",J258,0)</f>
        <v>0</v>
      </c>
      <c r="BJ258" s="17" t="s">
        <v>86</v>
      </c>
      <c r="BK258" s="230">
        <f>ROUND(I258*H258,2)</f>
        <v>0</v>
      </c>
      <c r="BL258" s="17" t="s">
        <v>136</v>
      </c>
      <c r="BM258" s="229" t="s">
        <v>277</v>
      </c>
    </row>
    <row r="259" s="14" customFormat="1">
      <c r="A259" s="14"/>
      <c r="B259" s="242"/>
      <c r="C259" s="243"/>
      <c r="D259" s="233" t="s">
        <v>138</v>
      </c>
      <c r="E259" s="244" t="s">
        <v>1</v>
      </c>
      <c r="F259" s="245" t="s">
        <v>278</v>
      </c>
      <c r="G259" s="243"/>
      <c r="H259" s="246">
        <v>0.27300000000000002</v>
      </c>
      <c r="I259" s="247"/>
      <c r="J259" s="243"/>
      <c r="K259" s="243"/>
      <c r="L259" s="248"/>
      <c r="M259" s="249"/>
      <c r="N259" s="250"/>
      <c r="O259" s="250"/>
      <c r="P259" s="250"/>
      <c r="Q259" s="250"/>
      <c r="R259" s="250"/>
      <c r="S259" s="250"/>
      <c r="T259" s="25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2" t="s">
        <v>138</v>
      </c>
      <c r="AU259" s="252" t="s">
        <v>88</v>
      </c>
      <c r="AV259" s="14" t="s">
        <v>88</v>
      </c>
      <c r="AW259" s="14" t="s">
        <v>34</v>
      </c>
      <c r="AX259" s="14" t="s">
        <v>86</v>
      </c>
      <c r="AY259" s="252" t="s">
        <v>128</v>
      </c>
    </row>
    <row r="260" s="2" customFormat="1" ht="33" customHeight="1">
      <c r="A260" s="38"/>
      <c r="B260" s="39"/>
      <c r="C260" s="218" t="s">
        <v>279</v>
      </c>
      <c r="D260" s="218" t="s">
        <v>131</v>
      </c>
      <c r="E260" s="219" t="s">
        <v>280</v>
      </c>
      <c r="F260" s="220" t="s">
        <v>281</v>
      </c>
      <c r="G260" s="221" t="s">
        <v>259</v>
      </c>
      <c r="H260" s="222">
        <v>1.157</v>
      </c>
      <c r="I260" s="223"/>
      <c r="J260" s="224">
        <f>ROUND(I260*H260,2)</f>
        <v>0</v>
      </c>
      <c r="K260" s="220" t="s">
        <v>135</v>
      </c>
      <c r="L260" s="44"/>
      <c r="M260" s="225" t="s">
        <v>1</v>
      </c>
      <c r="N260" s="226" t="s">
        <v>43</v>
      </c>
      <c r="O260" s="91"/>
      <c r="P260" s="227">
        <f>O260*H260</f>
        <v>0</v>
      </c>
      <c r="Q260" s="227">
        <v>0</v>
      </c>
      <c r="R260" s="227">
        <f>Q260*H260</f>
        <v>0</v>
      </c>
      <c r="S260" s="227">
        <v>0</v>
      </c>
      <c r="T260" s="228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9" t="s">
        <v>136</v>
      </c>
      <c r="AT260" s="229" t="s">
        <v>131</v>
      </c>
      <c r="AU260" s="229" t="s">
        <v>88</v>
      </c>
      <c r="AY260" s="17" t="s">
        <v>128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17" t="s">
        <v>86</v>
      </c>
      <c r="BK260" s="230">
        <f>ROUND(I260*H260,2)</f>
        <v>0</v>
      </c>
      <c r="BL260" s="17" t="s">
        <v>136</v>
      </c>
      <c r="BM260" s="229" t="s">
        <v>282</v>
      </c>
    </row>
    <row r="261" s="14" customFormat="1">
      <c r="A261" s="14"/>
      <c r="B261" s="242"/>
      <c r="C261" s="243"/>
      <c r="D261" s="233" t="s">
        <v>138</v>
      </c>
      <c r="E261" s="244" t="s">
        <v>1</v>
      </c>
      <c r="F261" s="245" t="s">
        <v>283</v>
      </c>
      <c r="G261" s="243"/>
      <c r="H261" s="246">
        <v>1.157</v>
      </c>
      <c r="I261" s="247"/>
      <c r="J261" s="243"/>
      <c r="K261" s="243"/>
      <c r="L261" s="248"/>
      <c r="M261" s="249"/>
      <c r="N261" s="250"/>
      <c r="O261" s="250"/>
      <c r="P261" s="250"/>
      <c r="Q261" s="250"/>
      <c r="R261" s="250"/>
      <c r="S261" s="250"/>
      <c r="T261" s="251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2" t="s">
        <v>138</v>
      </c>
      <c r="AU261" s="252" t="s">
        <v>88</v>
      </c>
      <c r="AV261" s="14" t="s">
        <v>88</v>
      </c>
      <c r="AW261" s="14" t="s">
        <v>34</v>
      </c>
      <c r="AX261" s="14" t="s">
        <v>78</v>
      </c>
      <c r="AY261" s="252" t="s">
        <v>128</v>
      </c>
    </row>
    <row r="262" s="15" customFormat="1">
      <c r="A262" s="15"/>
      <c r="B262" s="253"/>
      <c r="C262" s="254"/>
      <c r="D262" s="233" t="s">
        <v>138</v>
      </c>
      <c r="E262" s="255" t="s">
        <v>1</v>
      </c>
      <c r="F262" s="256" t="s">
        <v>156</v>
      </c>
      <c r="G262" s="254"/>
      <c r="H262" s="257">
        <v>1.157</v>
      </c>
      <c r="I262" s="258"/>
      <c r="J262" s="254"/>
      <c r="K262" s="254"/>
      <c r="L262" s="259"/>
      <c r="M262" s="260"/>
      <c r="N262" s="261"/>
      <c r="O262" s="261"/>
      <c r="P262" s="261"/>
      <c r="Q262" s="261"/>
      <c r="R262" s="261"/>
      <c r="S262" s="261"/>
      <c r="T262" s="262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3" t="s">
        <v>138</v>
      </c>
      <c r="AU262" s="263" t="s">
        <v>88</v>
      </c>
      <c r="AV262" s="15" t="s">
        <v>136</v>
      </c>
      <c r="AW262" s="15" t="s">
        <v>34</v>
      </c>
      <c r="AX262" s="15" t="s">
        <v>86</v>
      </c>
      <c r="AY262" s="263" t="s">
        <v>128</v>
      </c>
    </row>
    <row r="263" s="2" customFormat="1" ht="33" customHeight="1">
      <c r="A263" s="38"/>
      <c r="B263" s="39"/>
      <c r="C263" s="218" t="s">
        <v>284</v>
      </c>
      <c r="D263" s="218" t="s">
        <v>131</v>
      </c>
      <c r="E263" s="219" t="s">
        <v>285</v>
      </c>
      <c r="F263" s="220" t="s">
        <v>286</v>
      </c>
      <c r="G263" s="221" t="s">
        <v>259</v>
      </c>
      <c r="H263" s="222">
        <v>5.8579999999999997</v>
      </c>
      <c r="I263" s="223"/>
      <c r="J263" s="224">
        <f>ROUND(I263*H263,2)</f>
        <v>0</v>
      </c>
      <c r="K263" s="220" t="s">
        <v>135</v>
      </c>
      <c r="L263" s="44"/>
      <c r="M263" s="225" t="s">
        <v>1</v>
      </c>
      <c r="N263" s="226" t="s">
        <v>43</v>
      </c>
      <c r="O263" s="91"/>
      <c r="P263" s="227">
        <f>O263*H263</f>
        <v>0</v>
      </c>
      <c r="Q263" s="227">
        <v>0</v>
      </c>
      <c r="R263" s="227">
        <f>Q263*H263</f>
        <v>0</v>
      </c>
      <c r="S263" s="227">
        <v>0</v>
      </c>
      <c r="T263" s="228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9" t="s">
        <v>136</v>
      </c>
      <c r="AT263" s="229" t="s">
        <v>131</v>
      </c>
      <c r="AU263" s="229" t="s">
        <v>88</v>
      </c>
      <c r="AY263" s="17" t="s">
        <v>128</v>
      </c>
      <c r="BE263" s="230">
        <f>IF(N263="základní",J263,0)</f>
        <v>0</v>
      </c>
      <c r="BF263" s="230">
        <f>IF(N263="snížená",J263,0)</f>
        <v>0</v>
      </c>
      <c r="BG263" s="230">
        <f>IF(N263="zákl. přenesená",J263,0)</f>
        <v>0</v>
      </c>
      <c r="BH263" s="230">
        <f>IF(N263="sníž. přenesená",J263,0)</f>
        <v>0</v>
      </c>
      <c r="BI263" s="230">
        <f>IF(N263="nulová",J263,0)</f>
        <v>0</v>
      </c>
      <c r="BJ263" s="17" t="s">
        <v>86</v>
      </c>
      <c r="BK263" s="230">
        <f>ROUND(I263*H263,2)</f>
        <v>0</v>
      </c>
      <c r="BL263" s="17" t="s">
        <v>136</v>
      </c>
      <c r="BM263" s="229" t="s">
        <v>287</v>
      </c>
    </row>
    <row r="264" s="13" customFormat="1">
      <c r="A264" s="13"/>
      <c r="B264" s="231"/>
      <c r="C264" s="232"/>
      <c r="D264" s="233" t="s">
        <v>138</v>
      </c>
      <c r="E264" s="234" t="s">
        <v>1</v>
      </c>
      <c r="F264" s="235" t="s">
        <v>288</v>
      </c>
      <c r="G264" s="232"/>
      <c r="H264" s="234" t="s">
        <v>1</v>
      </c>
      <c r="I264" s="236"/>
      <c r="J264" s="232"/>
      <c r="K264" s="232"/>
      <c r="L264" s="237"/>
      <c r="M264" s="238"/>
      <c r="N264" s="239"/>
      <c r="O264" s="239"/>
      <c r="P264" s="239"/>
      <c r="Q264" s="239"/>
      <c r="R264" s="239"/>
      <c r="S264" s="239"/>
      <c r="T264" s="24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1" t="s">
        <v>138</v>
      </c>
      <c r="AU264" s="241" t="s">
        <v>88</v>
      </c>
      <c r="AV264" s="13" t="s">
        <v>86</v>
      </c>
      <c r="AW264" s="13" t="s">
        <v>34</v>
      </c>
      <c r="AX264" s="13" t="s">
        <v>78</v>
      </c>
      <c r="AY264" s="241" t="s">
        <v>128</v>
      </c>
    </row>
    <row r="265" s="14" customFormat="1">
      <c r="A265" s="14"/>
      <c r="B265" s="242"/>
      <c r="C265" s="243"/>
      <c r="D265" s="233" t="s">
        <v>138</v>
      </c>
      <c r="E265" s="244" t="s">
        <v>1</v>
      </c>
      <c r="F265" s="245" t="s">
        <v>289</v>
      </c>
      <c r="G265" s="243"/>
      <c r="H265" s="246">
        <v>1.8220000000000001</v>
      </c>
      <c r="I265" s="247"/>
      <c r="J265" s="243"/>
      <c r="K265" s="243"/>
      <c r="L265" s="248"/>
      <c r="M265" s="249"/>
      <c r="N265" s="250"/>
      <c r="O265" s="250"/>
      <c r="P265" s="250"/>
      <c r="Q265" s="250"/>
      <c r="R265" s="250"/>
      <c r="S265" s="250"/>
      <c r="T265" s="25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2" t="s">
        <v>138</v>
      </c>
      <c r="AU265" s="252" t="s">
        <v>88</v>
      </c>
      <c r="AV265" s="14" t="s">
        <v>88</v>
      </c>
      <c r="AW265" s="14" t="s">
        <v>34</v>
      </c>
      <c r="AX265" s="14" t="s">
        <v>78</v>
      </c>
      <c r="AY265" s="252" t="s">
        <v>128</v>
      </c>
    </row>
    <row r="266" s="13" customFormat="1">
      <c r="A266" s="13"/>
      <c r="B266" s="231"/>
      <c r="C266" s="232"/>
      <c r="D266" s="233" t="s">
        <v>138</v>
      </c>
      <c r="E266" s="234" t="s">
        <v>1</v>
      </c>
      <c r="F266" s="235" t="s">
        <v>290</v>
      </c>
      <c r="G266" s="232"/>
      <c r="H266" s="234" t="s">
        <v>1</v>
      </c>
      <c r="I266" s="236"/>
      <c r="J266" s="232"/>
      <c r="K266" s="232"/>
      <c r="L266" s="237"/>
      <c r="M266" s="238"/>
      <c r="N266" s="239"/>
      <c r="O266" s="239"/>
      <c r="P266" s="239"/>
      <c r="Q266" s="239"/>
      <c r="R266" s="239"/>
      <c r="S266" s="239"/>
      <c r="T266" s="24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1" t="s">
        <v>138</v>
      </c>
      <c r="AU266" s="241" t="s">
        <v>88</v>
      </c>
      <c r="AV266" s="13" t="s">
        <v>86</v>
      </c>
      <c r="AW266" s="13" t="s">
        <v>34</v>
      </c>
      <c r="AX266" s="13" t="s">
        <v>78</v>
      </c>
      <c r="AY266" s="241" t="s">
        <v>128</v>
      </c>
    </row>
    <row r="267" s="14" customFormat="1">
      <c r="A267" s="14"/>
      <c r="B267" s="242"/>
      <c r="C267" s="243"/>
      <c r="D267" s="233" t="s">
        <v>138</v>
      </c>
      <c r="E267" s="244" t="s">
        <v>1</v>
      </c>
      <c r="F267" s="245" t="s">
        <v>291</v>
      </c>
      <c r="G267" s="243"/>
      <c r="H267" s="246">
        <v>4.0359999999999996</v>
      </c>
      <c r="I267" s="247"/>
      <c r="J267" s="243"/>
      <c r="K267" s="243"/>
      <c r="L267" s="248"/>
      <c r="M267" s="249"/>
      <c r="N267" s="250"/>
      <c r="O267" s="250"/>
      <c r="P267" s="250"/>
      <c r="Q267" s="250"/>
      <c r="R267" s="250"/>
      <c r="S267" s="250"/>
      <c r="T267" s="25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2" t="s">
        <v>138</v>
      </c>
      <c r="AU267" s="252" t="s">
        <v>88</v>
      </c>
      <c r="AV267" s="14" t="s">
        <v>88</v>
      </c>
      <c r="AW267" s="14" t="s">
        <v>34</v>
      </c>
      <c r="AX267" s="14" t="s">
        <v>78</v>
      </c>
      <c r="AY267" s="252" t="s">
        <v>128</v>
      </c>
    </row>
    <row r="268" s="15" customFormat="1">
      <c r="A268" s="15"/>
      <c r="B268" s="253"/>
      <c r="C268" s="254"/>
      <c r="D268" s="233" t="s">
        <v>138</v>
      </c>
      <c r="E268" s="255" t="s">
        <v>1</v>
      </c>
      <c r="F268" s="256" t="s">
        <v>156</v>
      </c>
      <c r="G268" s="254"/>
      <c r="H268" s="257">
        <v>5.8579999999999997</v>
      </c>
      <c r="I268" s="258"/>
      <c r="J268" s="254"/>
      <c r="K268" s="254"/>
      <c r="L268" s="259"/>
      <c r="M268" s="260"/>
      <c r="N268" s="261"/>
      <c r="O268" s="261"/>
      <c r="P268" s="261"/>
      <c r="Q268" s="261"/>
      <c r="R268" s="261"/>
      <c r="S268" s="261"/>
      <c r="T268" s="262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63" t="s">
        <v>138</v>
      </c>
      <c r="AU268" s="263" t="s">
        <v>88</v>
      </c>
      <c r="AV268" s="15" t="s">
        <v>136</v>
      </c>
      <c r="AW268" s="15" t="s">
        <v>34</v>
      </c>
      <c r="AX268" s="15" t="s">
        <v>86</v>
      </c>
      <c r="AY268" s="263" t="s">
        <v>128</v>
      </c>
    </row>
    <row r="269" s="2" customFormat="1" ht="33" customHeight="1">
      <c r="A269" s="38"/>
      <c r="B269" s="39"/>
      <c r="C269" s="218" t="s">
        <v>7</v>
      </c>
      <c r="D269" s="218" t="s">
        <v>131</v>
      </c>
      <c r="E269" s="219" t="s">
        <v>292</v>
      </c>
      <c r="F269" s="220" t="s">
        <v>293</v>
      </c>
      <c r="G269" s="221" t="s">
        <v>259</v>
      </c>
      <c r="H269" s="222">
        <v>8.3059999999999992</v>
      </c>
      <c r="I269" s="223"/>
      <c r="J269" s="224">
        <f>ROUND(I269*H269,2)</f>
        <v>0</v>
      </c>
      <c r="K269" s="220" t="s">
        <v>135</v>
      </c>
      <c r="L269" s="44"/>
      <c r="M269" s="225" t="s">
        <v>1</v>
      </c>
      <c r="N269" s="226" t="s">
        <v>43</v>
      </c>
      <c r="O269" s="91"/>
      <c r="P269" s="227">
        <f>O269*H269</f>
        <v>0</v>
      </c>
      <c r="Q269" s="227">
        <v>0</v>
      </c>
      <c r="R269" s="227">
        <f>Q269*H269</f>
        <v>0</v>
      </c>
      <c r="S269" s="227">
        <v>0</v>
      </c>
      <c r="T269" s="228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9" t="s">
        <v>136</v>
      </c>
      <c r="AT269" s="229" t="s">
        <v>131</v>
      </c>
      <c r="AU269" s="229" t="s">
        <v>88</v>
      </c>
      <c r="AY269" s="17" t="s">
        <v>128</v>
      </c>
      <c r="BE269" s="230">
        <f>IF(N269="základní",J269,0)</f>
        <v>0</v>
      </c>
      <c r="BF269" s="230">
        <f>IF(N269="snížená",J269,0)</f>
        <v>0</v>
      </c>
      <c r="BG269" s="230">
        <f>IF(N269="zákl. přenesená",J269,0)</f>
        <v>0</v>
      </c>
      <c r="BH269" s="230">
        <f>IF(N269="sníž. přenesená",J269,0)</f>
        <v>0</v>
      </c>
      <c r="BI269" s="230">
        <f>IF(N269="nulová",J269,0)</f>
        <v>0</v>
      </c>
      <c r="BJ269" s="17" t="s">
        <v>86</v>
      </c>
      <c r="BK269" s="230">
        <f>ROUND(I269*H269,2)</f>
        <v>0</v>
      </c>
      <c r="BL269" s="17" t="s">
        <v>136</v>
      </c>
      <c r="BM269" s="229" t="s">
        <v>294</v>
      </c>
    </row>
    <row r="270" s="13" customFormat="1">
      <c r="A270" s="13"/>
      <c r="B270" s="231"/>
      <c r="C270" s="232"/>
      <c r="D270" s="233" t="s">
        <v>138</v>
      </c>
      <c r="E270" s="234" t="s">
        <v>1</v>
      </c>
      <c r="F270" s="235" t="s">
        <v>295</v>
      </c>
      <c r="G270" s="232"/>
      <c r="H270" s="234" t="s">
        <v>1</v>
      </c>
      <c r="I270" s="236"/>
      <c r="J270" s="232"/>
      <c r="K270" s="232"/>
      <c r="L270" s="237"/>
      <c r="M270" s="238"/>
      <c r="N270" s="239"/>
      <c r="O270" s="239"/>
      <c r="P270" s="239"/>
      <c r="Q270" s="239"/>
      <c r="R270" s="239"/>
      <c r="S270" s="239"/>
      <c r="T270" s="24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1" t="s">
        <v>138</v>
      </c>
      <c r="AU270" s="241" t="s">
        <v>88</v>
      </c>
      <c r="AV270" s="13" t="s">
        <v>86</v>
      </c>
      <c r="AW270" s="13" t="s">
        <v>34</v>
      </c>
      <c r="AX270" s="13" t="s">
        <v>78</v>
      </c>
      <c r="AY270" s="241" t="s">
        <v>128</v>
      </c>
    </row>
    <row r="271" s="14" customFormat="1">
      <c r="A271" s="14"/>
      <c r="B271" s="242"/>
      <c r="C271" s="243"/>
      <c r="D271" s="233" t="s">
        <v>138</v>
      </c>
      <c r="E271" s="244" t="s">
        <v>1</v>
      </c>
      <c r="F271" s="245" t="s">
        <v>296</v>
      </c>
      <c r="G271" s="243"/>
      <c r="H271" s="246">
        <v>8.3059999999999992</v>
      </c>
      <c r="I271" s="247"/>
      <c r="J271" s="243"/>
      <c r="K271" s="243"/>
      <c r="L271" s="248"/>
      <c r="M271" s="249"/>
      <c r="N271" s="250"/>
      <c r="O271" s="250"/>
      <c r="P271" s="250"/>
      <c r="Q271" s="250"/>
      <c r="R271" s="250"/>
      <c r="S271" s="250"/>
      <c r="T271" s="251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2" t="s">
        <v>138</v>
      </c>
      <c r="AU271" s="252" t="s">
        <v>88</v>
      </c>
      <c r="AV271" s="14" t="s">
        <v>88</v>
      </c>
      <c r="AW271" s="14" t="s">
        <v>34</v>
      </c>
      <c r="AX271" s="14" t="s">
        <v>86</v>
      </c>
      <c r="AY271" s="252" t="s">
        <v>128</v>
      </c>
    </row>
    <row r="272" s="12" customFormat="1" ht="22.8" customHeight="1">
      <c r="A272" s="12"/>
      <c r="B272" s="202"/>
      <c r="C272" s="203"/>
      <c r="D272" s="204" t="s">
        <v>77</v>
      </c>
      <c r="E272" s="216" t="s">
        <v>297</v>
      </c>
      <c r="F272" s="216" t="s">
        <v>298</v>
      </c>
      <c r="G272" s="203"/>
      <c r="H272" s="203"/>
      <c r="I272" s="206"/>
      <c r="J272" s="217">
        <f>BK272</f>
        <v>0</v>
      </c>
      <c r="K272" s="203"/>
      <c r="L272" s="208"/>
      <c r="M272" s="209"/>
      <c r="N272" s="210"/>
      <c r="O272" s="210"/>
      <c r="P272" s="211">
        <f>P273</f>
        <v>0</v>
      </c>
      <c r="Q272" s="210"/>
      <c r="R272" s="211">
        <f>R273</f>
        <v>0</v>
      </c>
      <c r="S272" s="210"/>
      <c r="T272" s="212">
        <f>T273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13" t="s">
        <v>86</v>
      </c>
      <c r="AT272" s="214" t="s">
        <v>77</v>
      </c>
      <c r="AU272" s="214" t="s">
        <v>86</v>
      </c>
      <c r="AY272" s="213" t="s">
        <v>128</v>
      </c>
      <c r="BK272" s="215">
        <f>BK273</f>
        <v>0</v>
      </c>
    </row>
    <row r="273" s="2" customFormat="1" ht="16.5" customHeight="1">
      <c r="A273" s="38"/>
      <c r="B273" s="39"/>
      <c r="C273" s="218" t="s">
        <v>299</v>
      </c>
      <c r="D273" s="218" t="s">
        <v>131</v>
      </c>
      <c r="E273" s="219" t="s">
        <v>300</v>
      </c>
      <c r="F273" s="220" t="s">
        <v>301</v>
      </c>
      <c r="G273" s="221" t="s">
        <v>259</v>
      </c>
      <c r="H273" s="222">
        <v>1.6080000000000001</v>
      </c>
      <c r="I273" s="223"/>
      <c r="J273" s="224">
        <f>ROUND(I273*H273,2)</f>
        <v>0</v>
      </c>
      <c r="K273" s="220" t="s">
        <v>135</v>
      </c>
      <c r="L273" s="44"/>
      <c r="M273" s="225" t="s">
        <v>1</v>
      </c>
      <c r="N273" s="226" t="s">
        <v>43</v>
      </c>
      <c r="O273" s="91"/>
      <c r="P273" s="227">
        <f>O273*H273</f>
        <v>0</v>
      </c>
      <c r="Q273" s="227">
        <v>0</v>
      </c>
      <c r="R273" s="227">
        <f>Q273*H273</f>
        <v>0</v>
      </c>
      <c r="S273" s="227">
        <v>0</v>
      </c>
      <c r="T273" s="228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9" t="s">
        <v>136</v>
      </c>
      <c r="AT273" s="229" t="s">
        <v>131</v>
      </c>
      <c r="AU273" s="229" t="s">
        <v>88</v>
      </c>
      <c r="AY273" s="17" t="s">
        <v>128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17" t="s">
        <v>86</v>
      </c>
      <c r="BK273" s="230">
        <f>ROUND(I273*H273,2)</f>
        <v>0</v>
      </c>
      <c r="BL273" s="17" t="s">
        <v>136</v>
      </c>
      <c r="BM273" s="229" t="s">
        <v>302</v>
      </c>
    </row>
    <row r="274" s="12" customFormat="1" ht="25.92" customHeight="1">
      <c r="A274" s="12"/>
      <c r="B274" s="202"/>
      <c r="C274" s="203"/>
      <c r="D274" s="204" t="s">
        <v>77</v>
      </c>
      <c r="E274" s="205" t="s">
        <v>303</v>
      </c>
      <c r="F274" s="205" t="s">
        <v>304</v>
      </c>
      <c r="G274" s="203"/>
      <c r="H274" s="203"/>
      <c r="I274" s="206"/>
      <c r="J274" s="207">
        <f>BK274</f>
        <v>0</v>
      </c>
      <c r="K274" s="203"/>
      <c r="L274" s="208"/>
      <c r="M274" s="209"/>
      <c r="N274" s="210"/>
      <c r="O274" s="210"/>
      <c r="P274" s="211">
        <f>P275+P340+P482+P527+P536+P549</f>
        <v>0</v>
      </c>
      <c r="Q274" s="210"/>
      <c r="R274" s="211">
        <f>R275+R340+R482+R527+R536+R549</f>
        <v>1.1281439256599999</v>
      </c>
      <c r="S274" s="210"/>
      <c r="T274" s="212">
        <f>T275+T340+T482+T527+T536+T549</f>
        <v>4.7504215000000007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3" t="s">
        <v>88</v>
      </c>
      <c r="AT274" s="214" t="s">
        <v>77</v>
      </c>
      <c r="AU274" s="214" t="s">
        <v>78</v>
      </c>
      <c r="AY274" s="213" t="s">
        <v>128</v>
      </c>
      <c r="BK274" s="215">
        <f>BK275+BK340+BK482+BK527+BK536+BK549</f>
        <v>0</v>
      </c>
    </row>
    <row r="275" s="12" customFormat="1" ht="22.8" customHeight="1">
      <c r="A275" s="12"/>
      <c r="B275" s="202"/>
      <c r="C275" s="203"/>
      <c r="D275" s="204" t="s">
        <v>77</v>
      </c>
      <c r="E275" s="216" t="s">
        <v>305</v>
      </c>
      <c r="F275" s="216" t="s">
        <v>306</v>
      </c>
      <c r="G275" s="203"/>
      <c r="H275" s="203"/>
      <c r="I275" s="206"/>
      <c r="J275" s="217">
        <f>BK275</f>
        <v>0</v>
      </c>
      <c r="K275" s="203"/>
      <c r="L275" s="208"/>
      <c r="M275" s="209"/>
      <c r="N275" s="210"/>
      <c r="O275" s="210"/>
      <c r="P275" s="211">
        <f>SUM(P276:P339)</f>
        <v>0</v>
      </c>
      <c r="Q275" s="210"/>
      <c r="R275" s="211">
        <f>SUM(R276:R339)</f>
        <v>0.58849060566</v>
      </c>
      <c r="S275" s="210"/>
      <c r="T275" s="212">
        <f>SUM(T276:T339)</f>
        <v>0.2062283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13" t="s">
        <v>88</v>
      </c>
      <c r="AT275" s="214" t="s">
        <v>77</v>
      </c>
      <c r="AU275" s="214" t="s">
        <v>86</v>
      </c>
      <c r="AY275" s="213" t="s">
        <v>128</v>
      </c>
      <c r="BK275" s="215">
        <f>SUM(BK276:BK339)</f>
        <v>0</v>
      </c>
    </row>
    <row r="276" s="2" customFormat="1" ht="16.5" customHeight="1">
      <c r="A276" s="38"/>
      <c r="B276" s="39"/>
      <c r="C276" s="218" t="s">
        <v>307</v>
      </c>
      <c r="D276" s="218" t="s">
        <v>131</v>
      </c>
      <c r="E276" s="219" t="s">
        <v>308</v>
      </c>
      <c r="F276" s="220" t="s">
        <v>309</v>
      </c>
      <c r="G276" s="221" t="s">
        <v>310</v>
      </c>
      <c r="H276" s="222">
        <v>123.49</v>
      </c>
      <c r="I276" s="223"/>
      <c r="J276" s="224">
        <f>ROUND(I276*H276,2)</f>
        <v>0</v>
      </c>
      <c r="K276" s="220" t="s">
        <v>135</v>
      </c>
      <c r="L276" s="44"/>
      <c r="M276" s="225" t="s">
        <v>1</v>
      </c>
      <c r="N276" s="226" t="s">
        <v>43</v>
      </c>
      <c r="O276" s="91"/>
      <c r="P276" s="227">
        <f>O276*H276</f>
        <v>0</v>
      </c>
      <c r="Q276" s="227">
        <v>0</v>
      </c>
      <c r="R276" s="227">
        <f>Q276*H276</f>
        <v>0</v>
      </c>
      <c r="S276" s="227">
        <v>0.00167</v>
      </c>
      <c r="T276" s="228">
        <f>S276*H276</f>
        <v>0.2062283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9" t="s">
        <v>264</v>
      </c>
      <c r="AT276" s="229" t="s">
        <v>131</v>
      </c>
      <c r="AU276" s="229" t="s">
        <v>88</v>
      </c>
      <c r="AY276" s="17" t="s">
        <v>128</v>
      </c>
      <c r="BE276" s="230">
        <f>IF(N276="základní",J276,0)</f>
        <v>0</v>
      </c>
      <c r="BF276" s="230">
        <f>IF(N276="snížená",J276,0)</f>
        <v>0</v>
      </c>
      <c r="BG276" s="230">
        <f>IF(N276="zákl. přenesená",J276,0)</f>
        <v>0</v>
      </c>
      <c r="BH276" s="230">
        <f>IF(N276="sníž. přenesená",J276,0)</f>
        <v>0</v>
      </c>
      <c r="BI276" s="230">
        <f>IF(N276="nulová",J276,0)</f>
        <v>0</v>
      </c>
      <c r="BJ276" s="17" t="s">
        <v>86</v>
      </c>
      <c r="BK276" s="230">
        <f>ROUND(I276*H276,2)</f>
        <v>0</v>
      </c>
      <c r="BL276" s="17" t="s">
        <v>264</v>
      </c>
      <c r="BM276" s="229" t="s">
        <v>311</v>
      </c>
    </row>
    <row r="277" s="13" customFormat="1">
      <c r="A277" s="13"/>
      <c r="B277" s="231"/>
      <c r="C277" s="232"/>
      <c r="D277" s="233" t="s">
        <v>138</v>
      </c>
      <c r="E277" s="234" t="s">
        <v>1</v>
      </c>
      <c r="F277" s="235" t="s">
        <v>163</v>
      </c>
      <c r="G277" s="232"/>
      <c r="H277" s="234" t="s">
        <v>1</v>
      </c>
      <c r="I277" s="236"/>
      <c r="J277" s="232"/>
      <c r="K277" s="232"/>
      <c r="L277" s="237"/>
      <c r="M277" s="238"/>
      <c r="N277" s="239"/>
      <c r="O277" s="239"/>
      <c r="P277" s="239"/>
      <c r="Q277" s="239"/>
      <c r="R277" s="239"/>
      <c r="S277" s="239"/>
      <c r="T277" s="24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1" t="s">
        <v>138</v>
      </c>
      <c r="AU277" s="241" t="s">
        <v>88</v>
      </c>
      <c r="AV277" s="13" t="s">
        <v>86</v>
      </c>
      <c r="AW277" s="13" t="s">
        <v>34</v>
      </c>
      <c r="AX277" s="13" t="s">
        <v>78</v>
      </c>
      <c r="AY277" s="241" t="s">
        <v>128</v>
      </c>
    </row>
    <row r="278" s="14" customFormat="1">
      <c r="A278" s="14"/>
      <c r="B278" s="242"/>
      <c r="C278" s="243"/>
      <c r="D278" s="233" t="s">
        <v>138</v>
      </c>
      <c r="E278" s="244" t="s">
        <v>1</v>
      </c>
      <c r="F278" s="245" t="s">
        <v>312</v>
      </c>
      <c r="G278" s="243"/>
      <c r="H278" s="246">
        <v>2.3399999999999999</v>
      </c>
      <c r="I278" s="247"/>
      <c r="J278" s="243"/>
      <c r="K278" s="243"/>
      <c r="L278" s="248"/>
      <c r="M278" s="249"/>
      <c r="N278" s="250"/>
      <c r="O278" s="250"/>
      <c r="P278" s="250"/>
      <c r="Q278" s="250"/>
      <c r="R278" s="250"/>
      <c r="S278" s="250"/>
      <c r="T278" s="251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2" t="s">
        <v>138</v>
      </c>
      <c r="AU278" s="252" t="s">
        <v>88</v>
      </c>
      <c r="AV278" s="14" t="s">
        <v>88</v>
      </c>
      <c r="AW278" s="14" t="s">
        <v>34</v>
      </c>
      <c r="AX278" s="14" t="s">
        <v>78</v>
      </c>
      <c r="AY278" s="252" t="s">
        <v>128</v>
      </c>
    </row>
    <row r="279" s="13" customFormat="1">
      <c r="A279" s="13"/>
      <c r="B279" s="231"/>
      <c r="C279" s="232"/>
      <c r="D279" s="233" t="s">
        <v>138</v>
      </c>
      <c r="E279" s="234" t="s">
        <v>1</v>
      </c>
      <c r="F279" s="235" t="s">
        <v>168</v>
      </c>
      <c r="G279" s="232"/>
      <c r="H279" s="234" t="s">
        <v>1</v>
      </c>
      <c r="I279" s="236"/>
      <c r="J279" s="232"/>
      <c r="K279" s="232"/>
      <c r="L279" s="237"/>
      <c r="M279" s="238"/>
      <c r="N279" s="239"/>
      <c r="O279" s="239"/>
      <c r="P279" s="239"/>
      <c r="Q279" s="239"/>
      <c r="R279" s="239"/>
      <c r="S279" s="239"/>
      <c r="T279" s="240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1" t="s">
        <v>138</v>
      </c>
      <c r="AU279" s="241" t="s">
        <v>88</v>
      </c>
      <c r="AV279" s="13" t="s">
        <v>86</v>
      </c>
      <c r="AW279" s="13" t="s">
        <v>34</v>
      </c>
      <c r="AX279" s="13" t="s">
        <v>78</v>
      </c>
      <c r="AY279" s="241" t="s">
        <v>128</v>
      </c>
    </row>
    <row r="280" s="14" customFormat="1">
      <c r="A280" s="14"/>
      <c r="B280" s="242"/>
      <c r="C280" s="243"/>
      <c r="D280" s="233" t="s">
        <v>138</v>
      </c>
      <c r="E280" s="244" t="s">
        <v>1</v>
      </c>
      <c r="F280" s="245" t="s">
        <v>313</v>
      </c>
      <c r="G280" s="243"/>
      <c r="H280" s="246">
        <v>62.619999999999997</v>
      </c>
      <c r="I280" s="247"/>
      <c r="J280" s="243"/>
      <c r="K280" s="243"/>
      <c r="L280" s="248"/>
      <c r="M280" s="249"/>
      <c r="N280" s="250"/>
      <c r="O280" s="250"/>
      <c r="P280" s="250"/>
      <c r="Q280" s="250"/>
      <c r="R280" s="250"/>
      <c r="S280" s="250"/>
      <c r="T280" s="251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2" t="s">
        <v>138</v>
      </c>
      <c r="AU280" s="252" t="s">
        <v>88</v>
      </c>
      <c r="AV280" s="14" t="s">
        <v>88</v>
      </c>
      <c r="AW280" s="14" t="s">
        <v>34</v>
      </c>
      <c r="AX280" s="14" t="s">
        <v>78</v>
      </c>
      <c r="AY280" s="252" t="s">
        <v>128</v>
      </c>
    </row>
    <row r="281" s="13" customFormat="1">
      <c r="A281" s="13"/>
      <c r="B281" s="231"/>
      <c r="C281" s="232"/>
      <c r="D281" s="233" t="s">
        <v>138</v>
      </c>
      <c r="E281" s="234" t="s">
        <v>1</v>
      </c>
      <c r="F281" s="235" t="s">
        <v>171</v>
      </c>
      <c r="G281" s="232"/>
      <c r="H281" s="234" t="s">
        <v>1</v>
      </c>
      <c r="I281" s="236"/>
      <c r="J281" s="232"/>
      <c r="K281" s="232"/>
      <c r="L281" s="237"/>
      <c r="M281" s="238"/>
      <c r="N281" s="239"/>
      <c r="O281" s="239"/>
      <c r="P281" s="239"/>
      <c r="Q281" s="239"/>
      <c r="R281" s="239"/>
      <c r="S281" s="239"/>
      <c r="T281" s="24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1" t="s">
        <v>138</v>
      </c>
      <c r="AU281" s="241" t="s">
        <v>88</v>
      </c>
      <c r="AV281" s="13" t="s">
        <v>86</v>
      </c>
      <c r="AW281" s="13" t="s">
        <v>34</v>
      </c>
      <c r="AX281" s="13" t="s">
        <v>78</v>
      </c>
      <c r="AY281" s="241" t="s">
        <v>128</v>
      </c>
    </row>
    <row r="282" s="14" customFormat="1">
      <c r="A282" s="14"/>
      <c r="B282" s="242"/>
      <c r="C282" s="243"/>
      <c r="D282" s="233" t="s">
        <v>138</v>
      </c>
      <c r="E282" s="244" t="s">
        <v>1</v>
      </c>
      <c r="F282" s="245" t="s">
        <v>314</v>
      </c>
      <c r="G282" s="243"/>
      <c r="H282" s="246">
        <v>58.530000000000001</v>
      </c>
      <c r="I282" s="247"/>
      <c r="J282" s="243"/>
      <c r="K282" s="243"/>
      <c r="L282" s="248"/>
      <c r="M282" s="249"/>
      <c r="N282" s="250"/>
      <c r="O282" s="250"/>
      <c r="P282" s="250"/>
      <c r="Q282" s="250"/>
      <c r="R282" s="250"/>
      <c r="S282" s="250"/>
      <c r="T282" s="25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2" t="s">
        <v>138</v>
      </c>
      <c r="AU282" s="252" t="s">
        <v>88</v>
      </c>
      <c r="AV282" s="14" t="s">
        <v>88</v>
      </c>
      <c r="AW282" s="14" t="s">
        <v>34</v>
      </c>
      <c r="AX282" s="14" t="s">
        <v>78</v>
      </c>
      <c r="AY282" s="252" t="s">
        <v>128</v>
      </c>
    </row>
    <row r="283" s="15" customFormat="1">
      <c r="A283" s="15"/>
      <c r="B283" s="253"/>
      <c r="C283" s="254"/>
      <c r="D283" s="233" t="s">
        <v>138</v>
      </c>
      <c r="E283" s="255" t="s">
        <v>1</v>
      </c>
      <c r="F283" s="256" t="s">
        <v>156</v>
      </c>
      <c r="G283" s="254"/>
      <c r="H283" s="257">
        <v>123.49</v>
      </c>
      <c r="I283" s="258"/>
      <c r="J283" s="254"/>
      <c r="K283" s="254"/>
      <c r="L283" s="259"/>
      <c r="M283" s="260"/>
      <c r="N283" s="261"/>
      <c r="O283" s="261"/>
      <c r="P283" s="261"/>
      <c r="Q283" s="261"/>
      <c r="R283" s="261"/>
      <c r="S283" s="261"/>
      <c r="T283" s="262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63" t="s">
        <v>138</v>
      </c>
      <c r="AU283" s="263" t="s">
        <v>88</v>
      </c>
      <c r="AV283" s="15" t="s">
        <v>136</v>
      </c>
      <c r="AW283" s="15" t="s">
        <v>34</v>
      </c>
      <c r="AX283" s="15" t="s">
        <v>86</v>
      </c>
      <c r="AY283" s="263" t="s">
        <v>128</v>
      </c>
    </row>
    <row r="284" s="2" customFormat="1" ht="24.15" customHeight="1">
      <c r="A284" s="38"/>
      <c r="B284" s="39"/>
      <c r="C284" s="218" t="s">
        <v>315</v>
      </c>
      <c r="D284" s="218" t="s">
        <v>131</v>
      </c>
      <c r="E284" s="219" t="s">
        <v>316</v>
      </c>
      <c r="F284" s="220" t="s">
        <v>317</v>
      </c>
      <c r="G284" s="221" t="s">
        <v>310</v>
      </c>
      <c r="H284" s="222">
        <v>117.40000000000001</v>
      </c>
      <c r="I284" s="223"/>
      <c r="J284" s="224">
        <f>ROUND(I284*H284,2)</f>
        <v>0</v>
      </c>
      <c r="K284" s="220" t="s">
        <v>1</v>
      </c>
      <c r="L284" s="44"/>
      <c r="M284" s="225" t="s">
        <v>1</v>
      </c>
      <c r="N284" s="226" t="s">
        <v>43</v>
      </c>
      <c r="O284" s="91"/>
      <c r="P284" s="227">
        <f>O284*H284</f>
        <v>0</v>
      </c>
      <c r="Q284" s="227">
        <v>0.0014562659999999999</v>
      </c>
      <c r="R284" s="227">
        <f>Q284*H284</f>
        <v>0.17096562839999999</v>
      </c>
      <c r="S284" s="227">
        <v>0</v>
      </c>
      <c r="T284" s="228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9" t="s">
        <v>264</v>
      </c>
      <c r="AT284" s="229" t="s">
        <v>131</v>
      </c>
      <c r="AU284" s="229" t="s">
        <v>88</v>
      </c>
      <c r="AY284" s="17" t="s">
        <v>128</v>
      </c>
      <c r="BE284" s="230">
        <f>IF(N284="základní",J284,0)</f>
        <v>0</v>
      </c>
      <c r="BF284" s="230">
        <f>IF(N284="snížená",J284,0)</f>
        <v>0</v>
      </c>
      <c r="BG284" s="230">
        <f>IF(N284="zákl. přenesená",J284,0)</f>
        <v>0</v>
      </c>
      <c r="BH284" s="230">
        <f>IF(N284="sníž. přenesená",J284,0)</f>
        <v>0</v>
      </c>
      <c r="BI284" s="230">
        <f>IF(N284="nulová",J284,0)</f>
        <v>0</v>
      </c>
      <c r="BJ284" s="17" t="s">
        <v>86</v>
      </c>
      <c r="BK284" s="230">
        <f>ROUND(I284*H284,2)</f>
        <v>0</v>
      </c>
      <c r="BL284" s="17" t="s">
        <v>264</v>
      </c>
      <c r="BM284" s="229" t="s">
        <v>318</v>
      </c>
    </row>
    <row r="285" s="13" customFormat="1">
      <c r="A285" s="13"/>
      <c r="B285" s="231"/>
      <c r="C285" s="232"/>
      <c r="D285" s="233" t="s">
        <v>138</v>
      </c>
      <c r="E285" s="234" t="s">
        <v>1</v>
      </c>
      <c r="F285" s="235" t="s">
        <v>319</v>
      </c>
      <c r="G285" s="232"/>
      <c r="H285" s="234" t="s">
        <v>1</v>
      </c>
      <c r="I285" s="236"/>
      <c r="J285" s="232"/>
      <c r="K285" s="232"/>
      <c r="L285" s="237"/>
      <c r="M285" s="238"/>
      <c r="N285" s="239"/>
      <c r="O285" s="239"/>
      <c r="P285" s="239"/>
      <c r="Q285" s="239"/>
      <c r="R285" s="239"/>
      <c r="S285" s="239"/>
      <c r="T285" s="240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1" t="s">
        <v>138</v>
      </c>
      <c r="AU285" s="241" t="s">
        <v>88</v>
      </c>
      <c r="AV285" s="13" t="s">
        <v>86</v>
      </c>
      <c r="AW285" s="13" t="s">
        <v>34</v>
      </c>
      <c r="AX285" s="13" t="s">
        <v>78</v>
      </c>
      <c r="AY285" s="241" t="s">
        <v>128</v>
      </c>
    </row>
    <row r="286" s="14" customFormat="1">
      <c r="A286" s="14"/>
      <c r="B286" s="242"/>
      <c r="C286" s="243"/>
      <c r="D286" s="233" t="s">
        <v>138</v>
      </c>
      <c r="E286" s="244" t="s">
        <v>1</v>
      </c>
      <c r="F286" s="245" t="s">
        <v>320</v>
      </c>
      <c r="G286" s="243"/>
      <c r="H286" s="246">
        <v>31.199999999999999</v>
      </c>
      <c r="I286" s="247"/>
      <c r="J286" s="243"/>
      <c r="K286" s="243"/>
      <c r="L286" s="248"/>
      <c r="M286" s="249"/>
      <c r="N286" s="250"/>
      <c r="O286" s="250"/>
      <c r="P286" s="250"/>
      <c r="Q286" s="250"/>
      <c r="R286" s="250"/>
      <c r="S286" s="250"/>
      <c r="T286" s="25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2" t="s">
        <v>138</v>
      </c>
      <c r="AU286" s="252" t="s">
        <v>88</v>
      </c>
      <c r="AV286" s="14" t="s">
        <v>88</v>
      </c>
      <c r="AW286" s="14" t="s">
        <v>34</v>
      </c>
      <c r="AX286" s="14" t="s">
        <v>78</v>
      </c>
      <c r="AY286" s="252" t="s">
        <v>128</v>
      </c>
    </row>
    <row r="287" s="13" customFormat="1">
      <c r="A287" s="13"/>
      <c r="B287" s="231"/>
      <c r="C287" s="232"/>
      <c r="D287" s="233" t="s">
        <v>138</v>
      </c>
      <c r="E287" s="234" t="s">
        <v>1</v>
      </c>
      <c r="F287" s="235" t="s">
        <v>321</v>
      </c>
      <c r="G287" s="232"/>
      <c r="H287" s="234" t="s">
        <v>1</v>
      </c>
      <c r="I287" s="236"/>
      <c r="J287" s="232"/>
      <c r="K287" s="232"/>
      <c r="L287" s="237"/>
      <c r="M287" s="238"/>
      <c r="N287" s="239"/>
      <c r="O287" s="239"/>
      <c r="P287" s="239"/>
      <c r="Q287" s="239"/>
      <c r="R287" s="239"/>
      <c r="S287" s="239"/>
      <c r="T287" s="240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1" t="s">
        <v>138</v>
      </c>
      <c r="AU287" s="241" t="s">
        <v>88</v>
      </c>
      <c r="AV287" s="13" t="s">
        <v>86</v>
      </c>
      <c r="AW287" s="13" t="s">
        <v>34</v>
      </c>
      <c r="AX287" s="13" t="s">
        <v>78</v>
      </c>
      <c r="AY287" s="241" t="s">
        <v>128</v>
      </c>
    </row>
    <row r="288" s="14" customFormat="1">
      <c r="A288" s="14"/>
      <c r="B288" s="242"/>
      <c r="C288" s="243"/>
      <c r="D288" s="233" t="s">
        <v>138</v>
      </c>
      <c r="E288" s="244" t="s">
        <v>1</v>
      </c>
      <c r="F288" s="245" t="s">
        <v>322</v>
      </c>
      <c r="G288" s="243"/>
      <c r="H288" s="246">
        <v>19.600000000000001</v>
      </c>
      <c r="I288" s="247"/>
      <c r="J288" s="243"/>
      <c r="K288" s="243"/>
      <c r="L288" s="248"/>
      <c r="M288" s="249"/>
      <c r="N288" s="250"/>
      <c r="O288" s="250"/>
      <c r="P288" s="250"/>
      <c r="Q288" s="250"/>
      <c r="R288" s="250"/>
      <c r="S288" s="250"/>
      <c r="T288" s="251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2" t="s">
        <v>138</v>
      </c>
      <c r="AU288" s="252" t="s">
        <v>88</v>
      </c>
      <c r="AV288" s="14" t="s">
        <v>88</v>
      </c>
      <c r="AW288" s="14" t="s">
        <v>34</v>
      </c>
      <c r="AX288" s="14" t="s">
        <v>78</v>
      </c>
      <c r="AY288" s="252" t="s">
        <v>128</v>
      </c>
    </row>
    <row r="289" s="13" customFormat="1">
      <c r="A289" s="13"/>
      <c r="B289" s="231"/>
      <c r="C289" s="232"/>
      <c r="D289" s="233" t="s">
        <v>138</v>
      </c>
      <c r="E289" s="234" t="s">
        <v>1</v>
      </c>
      <c r="F289" s="235" t="s">
        <v>323</v>
      </c>
      <c r="G289" s="232"/>
      <c r="H289" s="234" t="s">
        <v>1</v>
      </c>
      <c r="I289" s="236"/>
      <c r="J289" s="232"/>
      <c r="K289" s="232"/>
      <c r="L289" s="237"/>
      <c r="M289" s="238"/>
      <c r="N289" s="239"/>
      <c r="O289" s="239"/>
      <c r="P289" s="239"/>
      <c r="Q289" s="239"/>
      <c r="R289" s="239"/>
      <c r="S289" s="239"/>
      <c r="T289" s="240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1" t="s">
        <v>138</v>
      </c>
      <c r="AU289" s="241" t="s">
        <v>88</v>
      </c>
      <c r="AV289" s="13" t="s">
        <v>86</v>
      </c>
      <c r="AW289" s="13" t="s">
        <v>34</v>
      </c>
      <c r="AX289" s="13" t="s">
        <v>78</v>
      </c>
      <c r="AY289" s="241" t="s">
        <v>128</v>
      </c>
    </row>
    <row r="290" s="14" customFormat="1">
      <c r="A290" s="14"/>
      <c r="B290" s="242"/>
      <c r="C290" s="243"/>
      <c r="D290" s="233" t="s">
        <v>138</v>
      </c>
      <c r="E290" s="244" t="s">
        <v>1</v>
      </c>
      <c r="F290" s="245" t="s">
        <v>324</v>
      </c>
      <c r="G290" s="243"/>
      <c r="H290" s="246">
        <v>5.2000000000000002</v>
      </c>
      <c r="I290" s="247"/>
      <c r="J290" s="243"/>
      <c r="K290" s="243"/>
      <c r="L290" s="248"/>
      <c r="M290" s="249"/>
      <c r="N290" s="250"/>
      <c r="O290" s="250"/>
      <c r="P290" s="250"/>
      <c r="Q290" s="250"/>
      <c r="R290" s="250"/>
      <c r="S290" s="250"/>
      <c r="T290" s="251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2" t="s">
        <v>138</v>
      </c>
      <c r="AU290" s="252" t="s">
        <v>88</v>
      </c>
      <c r="AV290" s="14" t="s">
        <v>88</v>
      </c>
      <c r="AW290" s="14" t="s">
        <v>34</v>
      </c>
      <c r="AX290" s="14" t="s">
        <v>78</v>
      </c>
      <c r="AY290" s="252" t="s">
        <v>128</v>
      </c>
    </row>
    <row r="291" s="13" customFormat="1">
      <c r="A291" s="13"/>
      <c r="B291" s="231"/>
      <c r="C291" s="232"/>
      <c r="D291" s="233" t="s">
        <v>138</v>
      </c>
      <c r="E291" s="234" t="s">
        <v>1</v>
      </c>
      <c r="F291" s="235" t="s">
        <v>325</v>
      </c>
      <c r="G291" s="232"/>
      <c r="H291" s="234" t="s">
        <v>1</v>
      </c>
      <c r="I291" s="236"/>
      <c r="J291" s="232"/>
      <c r="K291" s="232"/>
      <c r="L291" s="237"/>
      <c r="M291" s="238"/>
      <c r="N291" s="239"/>
      <c r="O291" s="239"/>
      <c r="P291" s="239"/>
      <c r="Q291" s="239"/>
      <c r="R291" s="239"/>
      <c r="S291" s="239"/>
      <c r="T291" s="240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1" t="s">
        <v>138</v>
      </c>
      <c r="AU291" s="241" t="s">
        <v>88</v>
      </c>
      <c r="AV291" s="13" t="s">
        <v>86</v>
      </c>
      <c r="AW291" s="13" t="s">
        <v>34</v>
      </c>
      <c r="AX291" s="13" t="s">
        <v>78</v>
      </c>
      <c r="AY291" s="241" t="s">
        <v>128</v>
      </c>
    </row>
    <row r="292" s="14" customFormat="1">
      <c r="A292" s="14"/>
      <c r="B292" s="242"/>
      <c r="C292" s="243"/>
      <c r="D292" s="233" t="s">
        <v>138</v>
      </c>
      <c r="E292" s="244" t="s">
        <v>1</v>
      </c>
      <c r="F292" s="245" t="s">
        <v>326</v>
      </c>
      <c r="G292" s="243"/>
      <c r="H292" s="246">
        <v>27.600000000000001</v>
      </c>
      <c r="I292" s="247"/>
      <c r="J292" s="243"/>
      <c r="K292" s="243"/>
      <c r="L292" s="248"/>
      <c r="M292" s="249"/>
      <c r="N292" s="250"/>
      <c r="O292" s="250"/>
      <c r="P292" s="250"/>
      <c r="Q292" s="250"/>
      <c r="R292" s="250"/>
      <c r="S292" s="250"/>
      <c r="T292" s="251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2" t="s">
        <v>138</v>
      </c>
      <c r="AU292" s="252" t="s">
        <v>88</v>
      </c>
      <c r="AV292" s="14" t="s">
        <v>88</v>
      </c>
      <c r="AW292" s="14" t="s">
        <v>34</v>
      </c>
      <c r="AX292" s="14" t="s">
        <v>78</v>
      </c>
      <c r="AY292" s="252" t="s">
        <v>128</v>
      </c>
    </row>
    <row r="293" s="13" customFormat="1">
      <c r="A293" s="13"/>
      <c r="B293" s="231"/>
      <c r="C293" s="232"/>
      <c r="D293" s="233" t="s">
        <v>138</v>
      </c>
      <c r="E293" s="234" t="s">
        <v>1</v>
      </c>
      <c r="F293" s="235" t="s">
        <v>327</v>
      </c>
      <c r="G293" s="232"/>
      <c r="H293" s="234" t="s">
        <v>1</v>
      </c>
      <c r="I293" s="236"/>
      <c r="J293" s="232"/>
      <c r="K293" s="232"/>
      <c r="L293" s="237"/>
      <c r="M293" s="238"/>
      <c r="N293" s="239"/>
      <c r="O293" s="239"/>
      <c r="P293" s="239"/>
      <c r="Q293" s="239"/>
      <c r="R293" s="239"/>
      <c r="S293" s="239"/>
      <c r="T293" s="240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1" t="s">
        <v>138</v>
      </c>
      <c r="AU293" s="241" t="s">
        <v>88</v>
      </c>
      <c r="AV293" s="13" t="s">
        <v>86</v>
      </c>
      <c r="AW293" s="13" t="s">
        <v>34</v>
      </c>
      <c r="AX293" s="13" t="s">
        <v>78</v>
      </c>
      <c r="AY293" s="241" t="s">
        <v>128</v>
      </c>
    </row>
    <row r="294" s="14" customFormat="1">
      <c r="A294" s="14"/>
      <c r="B294" s="242"/>
      <c r="C294" s="243"/>
      <c r="D294" s="233" t="s">
        <v>138</v>
      </c>
      <c r="E294" s="244" t="s">
        <v>1</v>
      </c>
      <c r="F294" s="245" t="s">
        <v>328</v>
      </c>
      <c r="G294" s="243"/>
      <c r="H294" s="246">
        <v>4</v>
      </c>
      <c r="I294" s="247"/>
      <c r="J294" s="243"/>
      <c r="K294" s="243"/>
      <c r="L294" s="248"/>
      <c r="M294" s="249"/>
      <c r="N294" s="250"/>
      <c r="O294" s="250"/>
      <c r="P294" s="250"/>
      <c r="Q294" s="250"/>
      <c r="R294" s="250"/>
      <c r="S294" s="250"/>
      <c r="T294" s="251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2" t="s">
        <v>138</v>
      </c>
      <c r="AU294" s="252" t="s">
        <v>88</v>
      </c>
      <c r="AV294" s="14" t="s">
        <v>88</v>
      </c>
      <c r="AW294" s="14" t="s">
        <v>34</v>
      </c>
      <c r="AX294" s="14" t="s">
        <v>78</v>
      </c>
      <c r="AY294" s="252" t="s">
        <v>128</v>
      </c>
    </row>
    <row r="295" s="13" customFormat="1">
      <c r="A295" s="13"/>
      <c r="B295" s="231"/>
      <c r="C295" s="232"/>
      <c r="D295" s="233" t="s">
        <v>138</v>
      </c>
      <c r="E295" s="234" t="s">
        <v>1</v>
      </c>
      <c r="F295" s="235" t="s">
        <v>329</v>
      </c>
      <c r="G295" s="232"/>
      <c r="H295" s="234" t="s">
        <v>1</v>
      </c>
      <c r="I295" s="236"/>
      <c r="J295" s="232"/>
      <c r="K295" s="232"/>
      <c r="L295" s="237"/>
      <c r="M295" s="238"/>
      <c r="N295" s="239"/>
      <c r="O295" s="239"/>
      <c r="P295" s="239"/>
      <c r="Q295" s="239"/>
      <c r="R295" s="239"/>
      <c r="S295" s="239"/>
      <c r="T295" s="240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1" t="s">
        <v>138</v>
      </c>
      <c r="AU295" s="241" t="s">
        <v>88</v>
      </c>
      <c r="AV295" s="13" t="s">
        <v>86</v>
      </c>
      <c r="AW295" s="13" t="s">
        <v>34</v>
      </c>
      <c r="AX295" s="13" t="s">
        <v>78</v>
      </c>
      <c r="AY295" s="241" t="s">
        <v>128</v>
      </c>
    </row>
    <row r="296" s="14" customFormat="1">
      <c r="A296" s="14"/>
      <c r="B296" s="242"/>
      <c r="C296" s="243"/>
      <c r="D296" s="233" t="s">
        <v>138</v>
      </c>
      <c r="E296" s="244" t="s">
        <v>1</v>
      </c>
      <c r="F296" s="245" t="s">
        <v>330</v>
      </c>
      <c r="G296" s="243"/>
      <c r="H296" s="246">
        <v>10.5</v>
      </c>
      <c r="I296" s="247"/>
      <c r="J296" s="243"/>
      <c r="K296" s="243"/>
      <c r="L296" s="248"/>
      <c r="M296" s="249"/>
      <c r="N296" s="250"/>
      <c r="O296" s="250"/>
      <c r="P296" s="250"/>
      <c r="Q296" s="250"/>
      <c r="R296" s="250"/>
      <c r="S296" s="250"/>
      <c r="T296" s="251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2" t="s">
        <v>138</v>
      </c>
      <c r="AU296" s="252" t="s">
        <v>88</v>
      </c>
      <c r="AV296" s="14" t="s">
        <v>88</v>
      </c>
      <c r="AW296" s="14" t="s">
        <v>34</v>
      </c>
      <c r="AX296" s="14" t="s">
        <v>78</v>
      </c>
      <c r="AY296" s="252" t="s">
        <v>128</v>
      </c>
    </row>
    <row r="297" s="13" customFormat="1">
      <c r="A297" s="13"/>
      <c r="B297" s="231"/>
      <c r="C297" s="232"/>
      <c r="D297" s="233" t="s">
        <v>138</v>
      </c>
      <c r="E297" s="234" t="s">
        <v>1</v>
      </c>
      <c r="F297" s="235" t="s">
        <v>331</v>
      </c>
      <c r="G297" s="232"/>
      <c r="H297" s="234" t="s">
        <v>1</v>
      </c>
      <c r="I297" s="236"/>
      <c r="J297" s="232"/>
      <c r="K297" s="232"/>
      <c r="L297" s="237"/>
      <c r="M297" s="238"/>
      <c r="N297" s="239"/>
      <c r="O297" s="239"/>
      <c r="P297" s="239"/>
      <c r="Q297" s="239"/>
      <c r="R297" s="239"/>
      <c r="S297" s="239"/>
      <c r="T297" s="240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1" t="s">
        <v>138</v>
      </c>
      <c r="AU297" s="241" t="s">
        <v>88</v>
      </c>
      <c r="AV297" s="13" t="s">
        <v>86</v>
      </c>
      <c r="AW297" s="13" t="s">
        <v>34</v>
      </c>
      <c r="AX297" s="13" t="s">
        <v>78</v>
      </c>
      <c r="AY297" s="241" t="s">
        <v>128</v>
      </c>
    </row>
    <row r="298" s="14" customFormat="1">
      <c r="A298" s="14"/>
      <c r="B298" s="242"/>
      <c r="C298" s="243"/>
      <c r="D298" s="233" t="s">
        <v>138</v>
      </c>
      <c r="E298" s="244" t="s">
        <v>1</v>
      </c>
      <c r="F298" s="245" t="s">
        <v>332</v>
      </c>
      <c r="G298" s="243"/>
      <c r="H298" s="246">
        <v>14.300000000000001</v>
      </c>
      <c r="I298" s="247"/>
      <c r="J298" s="243"/>
      <c r="K298" s="243"/>
      <c r="L298" s="248"/>
      <c r="M298" s="249"/>
      <c r="N298" s="250"/>
      <c r="O298" s="250"/>
      <c r="P298" s="250"/>
      <c r="Q298" s="250"/>
      <c r="R298" s="250"/>
      <c r="S298" s="250"/>
      <c r="T298" s="251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2" t="s">
        <v>138</v>
      </c>
      <c r="AU298" s="252" t="s">
        <v>88</v>
      </c>
      <c r="AV298" s="14" t="s">
        <v>88</v>
      </c>
      <c r="AW298" s="14" t="s">
        <v>34</v>
      </c>
      <c r="AX298" s="14" t="s">
        <v>78</v>
      </c>
      <c r="AY298" s="252" t="s">
        <v>128</v>
      </c>
    </row>
    <row r="299" s="13" customFormat="1">
      <c r="A299" s="13"/>
      <c r="B299" s="231"/>
      <c r="C299" s="232"/>
      <c r="D299" s="233" t="s">
        <v>138</v>
      </c>
      <c r="E299" s="234" t="s">
        <v>1</v>
      </c>
      <c r="F299" s="235" t="s">
        <v>333</v>
      </c>
      <c r="G299" s="232"/>
      <c r="H299" s="234" t="s">
        <v>1</v>
      </c>
      <c r="I299" s="236"/>
      <c r="J299" s="232"/>
      <c r="K299" s="232"/>
      <c r="L299" s="237"/>
      <c r="M299" s="238"/>
      <c r="N299" s="239"/>
      <c r="O299" s="239"/>
      <c r="P299" s="239"/>
      <c r="Q299" s="239"/>
      <c r="R299" s="239"/>
      <c r="S299" s="239"/>
      <c r="T299" s="24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1" t="s">
        <v>138</v>
      </c>
      <c r="AU299" s="241" t="s">
        <v>88</v>
      </c>
      <c r="AV299" s="13" t="s">
        <v>86</v>
      </c>
      <c r="AW299" s="13" t="s">
        <v>34</v>
      </c>
      <c r="AX299" s="13" t="s">
        <v>78</v>
      </c>
      <c r="AY299" s="241" t="s">
        <v>128</v>
      </c>
    </row>
    <row r="300" s="14" customFormat="1">
      <c r="A300" s="14"/>
      <c r="B300" s="242"/>
      <c r="C300" s="243"/>
      <c r="D300" s="233" t="s">
        <v>138</v>
      </c>
      <c r="E300" s="244" t="s">
        <v>1</v>
      </c>
      <c r="F300" s="245" t="s">
        <v>334</v>
      </c>
      <c r="G300" s="243"/>
      <c r="H300" s="246">
        <v>2.5</v>
      </c>
      <c r="I300" s="247"/>
      <c r="J300" s="243"/>
      <c r="K300" s="243"/>
      <c r="L300" s="248"/>
      <c r="M300" s="249"/>
      <c r="N300" s="250"/>
      <c r="O300" s="250"/>
      <c r="P300" s="250"/>
      <c r="Q300" s="250"/>
      <c r="R300" s="250"/>
      <c r="S300" s="250"/>
      <c r="T300" s="251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2" t="s">
        <v>138</v>
      </c>
      <c r="AU300" s="252" t="s">
        <v>88</v>
      </c>
      <c r="AV300" s="14" t="s">
        <v>88</v>
      </c>
      <c r="AW300" s="14" t="s">
        <v>34</v>
      </c>
      <c r="AX300" s="14" t="s">
        <v>78</v>
      </c>
      <c r="AY300" s="252" t="s">
        <v>128</v>
      </c>
    </row>
    <row r="301" s="13" customFormat="1">
      <c r="A301" s="13"/>
      <c r="B301" s="231"/>
      <c r="C301" s="232"/>
      <c r="D301" s="233" t="s">
        <v>138</v>
      </c>
      <c r="E301" s="234" t="s">
        <v>1</v>
      </c>
      <c r="F301" s="235" t="s">
        <v>335</v>
      </c>
      <c r="G301" s="232"/>
      <c r="H301" s="234" t="s">
        <v>1</v>
      </c>
      <c r="I301" s="236"/>
      <c r="J301" s="232"/>
      <c r="K301" s="232"/>
      <c r="L301" s="237"/>
      <c r="M301" s="238"/>
      <c r="N301" s="239"/>
      <c r="O301" s="239"/>
      <c r="P301" s="239"/>
      <c r="Q301" s="239"/>
      <c r="R301" s="239"/>
      <c r="S301" s="239"/>
      <c r="T301" s="240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1" t="s">
        <v>138</v>
      </c>
      <c r="AU301" s="241" t="s">
        <v>88</v>
      </c>
      <c r="AV301" s="13" t="s">
        <v>86</v>
      </c>
      <c r="AW301" s="13" t="s">
        <v>34</v>
      </c>
      <c r="AX301" s="13" t="s">
        <v>78</v>
      </c>
      <c r="AY301" s="241" t="s">
        <v>128</v>
      </c>
    </row>
    <row r="302" s="14" customFormat="1">
      <c r="A302" s="14"/>
      <c r="B302" s="242"/>
      <c r="C302" s="243"/>
      <c r="D302" s="233" t="s">
        <v>138</v>
      </c>
      <c r="E302" s="244" t="s">
        <v>1</v>
      </c>
      <c r="F302" s="245" t="s">
        <v>334</v>
      </c>
      <c r="G302" s="243"/>
      <c r="H302" s="246">
        <v>2.5</v>
      </c>
      <c r="I302" s="247"/>
      <c r="J302" s="243"/>
      <c r="K302" s="243"/>
      <c r="L302" s="248"/>
      <c r="M302" s="249"/>
      <c r="N302" s="250"/>
      <c r="O302" s="250"/>
      <c r="P302" s="250"/>
      <c r="Q302" s="250"/>
      <c r="R302" s="250"/>
      <c r="S302" s="250"/>
      <c r="T302" s="251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2" t="s">
        <v>138</v>
      </c>
      <c r="AU302" s="252" t="s">
        <v>88</v>
      </c>
      <c r="AV302" s="14" t="s">
        <v>88</v>
      </c>
      <c r="AW302" s="14" t="s">
        <v>34</v>
      </c>
      <c r="AX302" s="14" t="s">
        <v>78</v>
      </c>
      <c r="AY302" s="252" t="s">
        <v>128</v>
      </c>
    </row>
    <row r="303" s="15" customFormat="1">
      <c r="A303" s="15"/>
      <c r="B303" s="253"/>
      <c r="C303" s="254"/>
      <c r="D303" s="233" t="s">
        <v>138</v>
      </c>
      <c r="E303" s="255" t="s">
        <v>1</v>
      </c>
      <c r="F303" s="256" t="s">
        <v>156</v>
      </c>
      <c r="G303" s="254"/>
      <c r="H303" s="257">
        <v>117.39999999999999</v>
      </c>
      <c r="I303" s="258"/>
      <c r="J303" s="254"/>
      <c r="K303" s="254"/>
      <c r="L303" s="259"/>
      <c r="M303" s="260"/>
      <c r="N303" s="261"/>
      <c r="O303" s="261"/>
      <c r="P303" s="261"/>
      <c r="Q303" s="261"/>
      <c r="R303" s="261"/>
      <c r="S303" s="261"/>
      <c r="T303" s="262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63" t="s">
        <v>138</v>
      </c>
      <c r="AU303" s="263" t="s">
        <v>88</v>
      </c>
      <c r="AV303" s="15" t="s">
        <v>136</v>
      </c>
      <c r="AW303" s="15" t="s">
        <v>34</v>
      </c>
      <c r="AX303" s="15" t="s">
        <v>86</v>
      </c>
      <c r="AY303" s="263" t="s">
        <v>128</v>
      </c>
    </row>
    <row r="304" s="2" customFormat="1" ht="24.15" customHeight="1">
      <c r="A304" s="38"/>
      <c r="B304" s="39"/>
      <c r="C304" s="218" t="s">
        <v>336</v>
      </c>
      <c r="D304" s="218" t="s">
        <v>131</v>
      </c>
      <c r="E304" s="219" t="s">
        <v>337</v>
      </c>
      <c r="F304" s="220" t="s">
        <v>338</v>
      </c>
      <c r="G304" s="221" t="s">
        <v>310</v>
      </c>
      <c r="H304" s="222">
        <v>10.359999999999999</v>
      </c>
      <c r="I304" s="223"/>
      <c r="J304" s="224">
        <f>ROUND(I304*H304,2)</f>
        <v>0</v>
      </c>
      <c r="K304" s="220" t="s">
        <v>1</v>
      </c>
      <c r="L304" s="44"/>
      <c r="M304" s="225" t="s">
        <v>1</v>
      </c>
      <c r="N304" s="226" t="s">
        <v>43</v>
      </c>
      <c r="O304" s="91"/>
      <c r="P304" s="227">
        <f>O304*H304</f>
        <v>0</v>
      </c>
      <c r="Q304" s="227">
        <v>0.0026991659999999998</v>
      </c>
      <c r="R304" s="227">
        <f>Q304*H304</f>
        <v>0.027963359759999997</v>
      </c>
      <c r="S304" s="227">
        <v>0</v>
      </c>
      <c r="T304" s="228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9" t="s">
        <v>264</v>
      </c>
      <c r="AT304" s="229" t="s">
        <v>131</v>
      </c>
      <c r="AU304" s="229" t="s">
        <v>88</v>
      </c>
      <c r="AY304" s="17" t="s">
        <v>128</v>
      </c>
      <c r="BE304" s="230">
        <f>IF(N304="základní",J304,0)</f>
        <v>0</v>
      </c>
      <c r="BF304" s="230">
        <f>IF(N304="snížená",J304,0)</f>
        <v>0</v>
      </c>
      <c r="BG304" s="230">
        <f>IF(N304="zákl. přenesená",J304,0)</f>
        <v>0</v>
      </c>
      <c r="BH304" s="230">
        <f>IF(N304="sníž. přenesená",J304,0)</f>
        <v>0</v>
      </c>
      <c r="BI304" s="230">
        <f>IF(N304="nulová",J304,0)</f>
        <v>0</v>
      </c>
      <c r="BJ304" s="17" t="s">
        <v>86</v>
      </c>
      <c r="BK304" s="230">
        <f>ROUND(I304*H304,2)</f>
        <v>0</v>
      </c>
      <c r="BL304" s="17" t="s">
        <v>264</v>
      </c>
      <c r="BM304" s="229" t="s">
        <v>339</v>
      </c>
    </row>
    <row r="305" s="13" customFormat="1">
      <c r="A305" s="13"/>
      <c r="B305" s="231"/>
      <c r="C305" s="232"/>
      <c r="D305" s="233" t="s">
        <v>138</v>
      </c>
      <c r="E305" s="234" t="s">
        <v>1</v>
      </c>
      <c r="F305" s="235" t="s">
        <v>340</v>
      </c>
      <c r="G305" s="232"/>
      <c r="H305" s="234" t="s">
        <v>1</v>
      </c>
      <c r="I305" s="236"/>
      <c r="J305" s="232"/>
      <c r="K305" s="232"/>
      <c r="L305" s="237"/>
      <c r="M305" s="238"/>
      <c r="N305" s="239"/>
      <c r="O305" s="239"/>
      <c r="P305" s="239"/>
      <c r="Q305" s="239"/>
      <c r="R305" s="239"/>
      <c r="S305" s="239"/>
      <c r="T305" s="240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1" t="s">
        <v>138</v>
      </c>
      <c r="AU305" s="241" t="s">
        <v>88</v>
      </c>
      <c r="AV305" s="13" t="s">
        <v>86</v>
      </c>
      <c r="AW305" s="13" t="s">
        <v>34</v>
      </c>
      <c r="AX305" s="13" t="s">
        <v>78</v>
      </c>
      <c r="AY305" s="241" t="s">
        <v>128</v>
      </c>
    </row>
    <row r="306" s="14" customFormat="1">
      <c r="A306" s="14"/>
      <c r="B306" s="242"/>
      <c r="C306" s="243"/>
      <c r="D306" s="233" t="s">
        <v>138</v>
      </c>
      <c r="E306" s="244" t="s">
        <v>1</v>
      </c>
      <c r="F306" s="245" t="s">
        <v>341</v>
      </c>
      <c r="G306" s="243"/>
      <c r="H306" s="246">
        <v>5.0599999999999996</v>
      </c>
      <c r="I306" s="247"/>
      <c r="J306" s="243"/>
      <c r="K306" s="243"/>
      <c r="L306" s="248"/>
      <c r="M306" s="249"/>
      <c r="N306" s="250"/>
      <c r="O306" s="250"/>
      <c r="P306" s="250"/>
      <c r="Q306" s="250"/>
      <c r="R306" s="250"/>
      <c r="S306" s="250"/>
      <c r="T306" s="251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2" t="s">
        <v>138</v>
      </c>
      <c r="AU306" s="252" t="s">
        <v>88</v>
      </c>
      <c r="AV306" s="14" t="s">
        <v>88</v>
      </c>
      <c r="AW306" s="14" t="s">
        <v>34</v>
      </c>
      <c r="AX306" s="14" t="s">
        <v>78</v>
      </c>
      <c r="AY306" s="252" t="s">
        <v>128</v>
      </c>
    </row>
    <row r="307" s="13" customFormat="1">
      <c r="A307" s="13"/>
      <c r="B307" s="231"/>
      <c r="C307" s="232"/>
      <c r="D307" s="233" t="s">
        <v>138</v>
      </c>
      <c r="E307" s="234" t="s">
        <v>1</v>
      </c>
      <c r="F307" s="235" t="s">
        <v>342</v>
      </c>
      <c r="G307" s="232"/>
      <c r="H307" s="234" t="s">
        <v>1</v>
      </c>
      <c r="I307" s="236"/>
      <c r="J307" s="232"/>
      <c r="K307" s="232"/>
      <c r="L307" s="237"/>
      <c r="M307" s="238"/>
      <c r="N307" s="239"/>
      <c r="O307" s="239"/>
      <c r="P307" s="239"/>
      <c r="Q307" s="239"/>
      <c r="R307" s="239"/>
      <c r="S307" s="239"/>
      <c r="T307" s="240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1" t="s">
        <v>138</v>
      </c>
      <c r="AU307" s="241" t="s">
        <v>88</v>
      </c>
      <c r="AV307" s="13" t="s">
        <v>86</v>
      </c>
      <c r="AW307" s="13" t="s">
        <v>34</v>
      </c>
      <c r="AX307" s="13" t="s">
        <v>78</v>
      </c>
      <c r="AY307" s="241" t="s">
        <v>128</v>
      </c>
    </row>
    <row r="308" s="14" customFormat="1">
      <c r="A308" s="14"/>
      <c r="B308" s="242"/>
      <c r="C308" s="243"/>
      <c r="D308" s="233" t="s">
        <v>138</v>
      </c>
      <c r="E308" s="244" t="s">
        <v>1</v>
      </c>
      <c r="F308" s="245" t="s">
        <v>343</v>
      </c>
      <c r="G308" s="243"/>
      <c r="H308" s="246">
        <v>5.2999999999999998</v>
      </c>
      <c r="I308" s="247"/>
      <c r="J308" s="243"/>
      <c r="K308" s="243"/>
      <c r="L308" s="248"/>
      <c r="M308" s="249"/>
      <c r="N308" s="250"/>
      <c r="O308" s="250"/>
      <c r="P308" s="250"/>
      <c r="Q308" s="250"/>
      <c r="R308" s="250"/>
      <c r="S308" s="250"/>
      <c r="T308" s="251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2" t="s">
        <v>138</v>
      </c>
      <c r="AU308" s="252" t="s">
        <v>88</v>
      </c>
      <c r="AV308" s="14" t="s">
        <v>88</v>
      </c>
      <c r="AW308" s="14" t="s">
        <v>34</v>
      </c>
      <c r="AX308" s="14" t="s">
        <v>78</v>
      </c>
      <c r="AY308" s="252" t="s">
        <v>128</v>
      </c>
    </row>
    <row r="309" s="15" customFormat="1">
      <c r="A309" s="15"/>
      <c r="B309" s="253"/>
      <c r="C309" s="254"/>
      <c r="D309" s="233" t="s">
        <v>138</v>
      </c>
      <c r="E309" s="255" t="s">
        <v>1</v>
      </c>
      <c r="F309" s="256" t="s">
        <v>156</v>
      </c>
      <c r="G309" s="254"/>
      <c r="H309" s="257">
        <v>10.359999999999999</v>
      </c>
      <c r="I309" s="258"/>
      <c r="J309" s="254"/>
      <c r="K309" s="254"/>
      <c r="L309" s="259"/>
      <c r="M309" s="260"/>
      <c r="N309" s="261"/>
      <c r="O309" s="261"/>
      <c r="P309" s="261"/>
      <c r="Q309" s="261"/>
      <c r="R309" s="261"/>
      <c r="S309" s="261"/>
      <c r="T309" s="262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63" t="s">
        <v>138</v>
      </c>
      <c r="AU309" s="263" t="s">
        <v>88</v>
      </c>
      <c r="AV309" s="15" t="s">
        <v>136</v>
      </c>
      <c r="AW309" s="15" t="s">
        <v>34</v>
      </c>
      <c r="AX309" s="15" t="s">
        <v>86</v>
      </c>
      <c r="AY309" s="263" t="s">
        <v>128</v>
      </c>
    </row>
    <row r="310" s="2" customFormat="1" ht="16.5" customHeight="1">
      <c r="A310" s="38"/>
      <c r="B310" s="39"/>
      <c r="C310" s="218" t="s">
        <v>344</v>
      </c>
      <c r="D310" s="218" t="s">
        <v>131</v>
      </c>
      <c r="E310" s="219" t="s">
        <v>345</v>
      </c>
      <c r="F310" s="220" t="s">
        <v>346</v>
      </c>
      <c r="G310" s="221" t="s">
        <v>310</v>
      </c>
      <c r="H310" s="222">
        <v>658.87800000000004</v>
      </c>
      <c r="I310" s="223"/>
      <c r="J310" s="224">
        <f>ROUND(I310*H310,2)</f>
        <v>0</v>
      </c>
      <c r="K310" s="220" t="s">
        <v>1</v>
      </c>
      <c r="L310" s="44"/>
      <c r="M310" s="225" t="s">
        <v>1</v>
      </c>
      <c r="N310" s="226" t="s">
        <v>43</v>
      </c>
      <c r="O310" s="91"/>
      <c r="P310" s="227">
        <f>O310*H310</f>
        <v>0</v>
      </c>
      <c r="Q310" s="227">
        <v>0.00059124999999999998</v>
      </c>
      <c r="R310" s="227">
        <f>Q310*H310</f>
        <v>0.38956161750000001</v>
      </c>
      <c r="S310" s="227">
        <v>0</v>
      </c>
      <c r="T310" s="228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9" t="s">
        <v>264</v>
      </c>
      <c r="AT310" s="229" t="s">
        <v>131</v>
      </c>
      <c r="AU310" s="229" t="s">
        <v>88</v>
      </c>
      <c r="AY310" s="17" t="s">
        <v>128</v>
      </c>
      <c r="BE310" s="230">
        <f>IF(N310="základní",J310,0)</f>
        <v>0</v>
      </c>
      <c r="BF310" s="230">
        <f>IF(N310="snížená",J310,0)</f>
        <v>0</v>
      </c>
      <c r="BG310" s="230">
        <f>IF(N310="zákl. přenesená",J310,0)</f>
        <v>0</v>
      </c>
      <c r="BH310" s="230">
        <f>IF(N310="sníž. přenesená",J310,0)</f>
        <v>0</v>
      </c>
      <c r="BI310" s="230">
        <f>IF(N310="nulová",J310,0)</f>
        <v>0</v>
      </c>
      <c r="BJ310" s="17" t="s">
        <v>86</v>
      </c>
      <c r="BK310" s="230">
        <f>ROUND(I310*H310,2)</f>
        <v>0</v>
      </c>
      <c r="BL310" s="17" t="s">
        <v>264</v>
      </c>
      <c r="BM310" s="229" t="s">
        <v>347</v>
      </c>
    </row>
    <row r="311" s="13" customFormat="1">
      <c r="A311" s="13"/>
      <c r="B311" s="231"/>
      <c r="C311" s="232"/>
      <c r="D311" s="233" t="s">
        <v>138</v>
      </c>
      <c r="E311" s="234" t="s">
        <v>1</v>
      </c>
      <c r="F311" s="235" t="s">
        <v>348</v>
      </c>
      <c r="G311" s="232"/>
      <c r="H311" s="234" t="s">
        <v>1</v>
      </c>
      <c r="I311" s="236"/>
      <c r="J311" s="232"/>
      <c r="K311" s="232"/>
      <c r="L311" s="237"/>
      <c r="M311" s="238"/>
      <c r="N311" s="239"/>
      <c r="O311" s="239"/>
      <c r="P311" s="239"/>
      <c r="Q311" s="239"/>
      <c r="R311" s="239"/>
      <c r="S311" s="239"/>
      <c r="T311" s="240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1" t="s">
        <v>138</v>
      </c>
      <c r="AU311" s="241" t="s">
        <v>88</v>
      </c>
      <c r="AV311" s="13" t="s">
        <v>86</v>
      </c>
      <c r="AW311" s="13" t="s">
        <v>34</v>
      </c>
      <c r="AX311" s="13" t="s">
        <v>78</v>
      </c>
      <c r="AY311" s="241" t="s">
        <v>128</v>
      </c>
    </row>
    <row r="312" s="13" customFormat="1">
      <c r="A312" s="13"/>
      <c r="B312" s="231"/>
      <c r="C312" s="232"/>
      <c r="D312" s="233" t="s">
        <v>138</v>
      </c>
      <c r="E312" s="234" t="s">
        <v>1</v>
      </c>
      <c r="F312" s="235" t="s">
        <v>349</v>
      </c>
      <c r="G312" s="232"/>
      <c r="H312" s="234" t="s">
        <v>1</v>
      </c>
      <c r="I312" s="236"/>
      <c r="J312" s="232"/>
      <c r="K312" s="232"/>
      <c r="L312" s="237"/>
      <c r="M312" s="238"/>
      <c r="N312" s="239"/>
      <c r="O312" s="239"/>
      <c r="P312" s="239"/>
      <c r="Q312" s="239"/>
      <c r="R312" s="239"/>
      <c r="S312" s="239"/>
      <c r="T312" s="240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1" t="s">
        <v>138</v>
      </c>
      <c r="AU312" s="241" t="s">
        <v>88</v>
      </c>
      <c r="AV312" s="13" t="s">
        <v>86</v>
      </c>
      <c r="AW312" s="13" t="s">
        <v>34</v>
      </c>
      <c r="AX312" s="13" t="s">
        <v>78</v>
      </c>
      <c r="AY312" s="241" t="s">
        <v>128</v>
      </c>
    </row>
    <row r="313" s="14" customFormat="1">
      <c r="A313" s="14"/>
      <c r="B313" s="242"/>
      <c r="C313" s="243"/>
      <c r="D313" s="233" t="s">
        <v>138</v>
      </c>
      <c r="E313" s="244" t="s">
        <v>1</v>
      </c>
      <c r="F313" s="245" t="s">
        <v>350</v>
      </c>
      <c r="G313" s="243"/>
      <c r="H313" s="246">
        <v>10.568</v>
      </c>
      <c r="I313" s="247"/>
      <c r="J313" s="243"/>
      <c r="K313" s="243"/>
      <c r="L313" s="248"/>
      <c r="M313" s="249"/>
      <c r="N313" s="250"/>
      <c r="O313" s="250"/>
      <c r="P313" s="250"/>
      <c r="Q313" s="250"/>
      <c r="R313" s="250"/>
      <c r="S313" s="250"/>
      <c r="T313" s="251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2" t="s">
        <v>138</v>
      </c>
      <c r="AU313" s="252" t="s">
        <v>88</v>
      </c>
      <c r="AV313" s="14" t="s">
        <v>88</v>
      </c>
      <c r="AW313" s="14" t="s">
        <v>34</v>
      </c>
      <c r="AX313" s="14" t="s">
        <v>78</v>
      </c>
      <c r="AY313" s="252" t="s">
        <v>128</v>
      </c>
    </row>
    <row r="314" s="13" customFormat="1">
      <c r="A314" s="13"/>
      <c r="B314" s="231"/>
      <c r="C314" s="232"/>
      <c r="D314" s="233" t="s">
        <v>138</v>
      </c>
      <c r="E314" s="234" t="s">
        <v>1</v>
      </c>
      <c r="F314" s="235" t="s">
        <v>351</v>
      </c>
      <c r="G314" s="232"/>
      <c r="H314" s="234" t="s">
        <v>1</v>
      </c>
      <c r="I314" s="236"/>
      <c r="J314" s="232"/>
      <c r="K314" s="232"/>
      <c r="L314" s="237"/>
      <c r="M314" s="238"/>
      <c r="N314" s="239"/>
      <c r="O314" s="239"/>
      <c r="P314" s="239"/>
      <c r="Q314" s="239"/>
      <c r="R314" s="239"/>
      <c r="S314" s="239"/>
      <c r="T314" s="240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1" t="s">
        <v>138</v>
      </c>
      <c r="AU314" s="241" t="s">
        <v>88</v>
      </c>
      <c r="AV314" s="13" t="s">
        <v>86</v>
      </c>
      <c r="AW314" s="13" t="s">
        <v>34</v>
      </c>
      <c r="AX314" s="13" t="s">
        <v>78</v>
      </c>
      <c r="AY314" s="241" t="s">
        <v>128</v>
      </c>
    </row>
    <row r="315" s="14" customFormat="1">
      <c r="A315" s="14"/>
      <c r="B315" s="242"/>
      <c r="C315" s="243"/>
      <c r="D315" s="233" t="s">
        <v>138</v>
      </c>
      <c r="E315" s="244" t="s">
        <v>1</v>
      </c>
      <c r="F315" s="245" t="s">
        <v>352</v>
      </c>
      <c r="G315" s="243"/>
      <c r="H315" s="246">
        <v>8.4000000000000004</v>
      </c>
      <c r="I315" s="247"/>
      <c r="J315" s="243"/>
      <c r="K315" s="243"/>
      <c r="L315" s="248"/>
      <c r="M315" s="249"/>
      <c r="N315" s="250"/>
      <c r="O315" s="250"/>
      <c r="P315" s="250"/>
      <c r="Q315" s="250"/>
      <c r="R315" s="250"/>
      <c r="S315" s="250"/>
      <c r="T315" s="251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2" t="s">
        <v>138</v>
      </c>
      <c r="AU315" s="252" t="s">
        <v>88</v>
      </c>
      <c r="AV315" s="14" t="s">
        <v>88</v>
      </c>
      <c r="AW315" s="14" t="s">
        <v>34</v>
      </c>
      <c r="AX315" s="14" t="s">
        <v>78</v>
      </c>
      <c r="AY315" s="252" t="s">
        <v>128</v>
      </c>
    </row>
    <row r="316" s="13" customFormat="1">
      <c r="A316" s="13"/>
      <c r="B316" s="231"/>
      <c r="C316" s="232"/>
      <c r="D316" s="233" t="s">
        <v>138</v>
      </c>
      <c r="E316" s="234" t="s">
        <v>1</v>
      </c>
      <c r="F316" s="235" t="s">
        <v>353</v>
      </c>
      <c r="G316" s="232"/>
      <c r="H316" s="234" t="s">
        <v>1</v>
      </c>
      <c r="I316" s="236"/>
      <c r="J316" s="232"/>
      <c r="K316" s="232"/>
      <c r="L316" s="237"/>
      <c r="M316" s="238"/>
      <c r="N316" s="239"/>
      <c r="O316" s="239"/>
      <c r="P316" s="239"/>
      <c r="Q316" s="239"/>
      <c r="R316" s="239"/>
      <c r="S316" s="239"/>
      <c r="T316" s="240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1" t="s">
        <v>138</v>
      </c>
      <c r="AU316" s="241" t="s">
        <v>88</v>
      </c>
      <c r="AV316" s="13" t="s">
        <v>86</v>
      </c>
      <c r="AW316" s="13" t="s">
        <v>34</v>
      </c>
      <c r="AX316" s="13" t="s">
        <v>78</v>
      </c>
      <c r="AY316" s="241" t="s">
        <v>128</v>
      </c>
    </row>
    <row r="317" s="14" customFormat="1">
      <c r="A317" s="14"/>
      <c r="B317" s="242"/>
      <c r="C317" s="243"/>
      <c r="D317" s="233" t="s">
        <v>138</v>
      </c>
      <c r="E317" s="244" t="s">
        <v>1</v>
      </c>
      <c r="F317" s="245" t="s">
        <v>354</v>
      </c>
      <c r="G317" s="243"/>
      <c r="H317" s="246">
        <v>156.41999999999999</v>
      </c>
      <c r="I317" s="247"/>
      <c r="J317" s="243"/>
      <c r="K317" s="243"/>
      <c r="L317" s="248"/>
      <c r="M317" s="249"/>
      <c r="N317" s="250"/>
      <c r="O317" s="250"/>
      <c r="P317" s="250"/>
      <c r="Q317" s="250"/>
      <c r="R317" s="250"/>
      <c r="S317" s="250"/>
      <c r="T317" s="251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2" t="s">
        <v>138</v>
      </c>
      <c r="AU317" s="252" t="s">
        <v>88</v>
      </c>
      <c r="AV317" s="14" t="s">
        <v>88</v>
      </c>
      <c r="AW317" s="14" t="s">
        <v>34</v>
      </c>
      <c r="AX317" s="14" t="s">
        <v>78</v>
      </c>
      <c r="AY317" s="252" t="s">
        <v>128</v>
      </c>
    </row>
    <row r="318" s="13" customFormat="1">
      <c r="A318" s="13"/>
      <c r="B318" s="231"/>
      <c r="C318" s="232"/>
      <c r="D318" s="233" t="s">
        <v>138</v>
      </c>
      <c r="E318" s="234" t="s">
        <v>1</v>
      </c>
      <c r="F318" s="235" t="s">
        <v>355</v>
      </c>
      <c r="G318" s="232"/>
      <c r="H318" s="234" t="s">
        <v>1</v>
      </c>
      <c r="I318" s="236"/>
      <c r="J318" s="232"/>
      <c r="K318" s="232"/>
      <c r="L318" s="237"/>
      <c r="M318" s="238"/>
      <c r="N318" s="239"/>
      <c r="O318" s="239"/>
      <c r="P318" s="239"/>
      <c r="Q318" s="239"/>
      <c r="R318" s="239"/>
      <c r="S318" s="239"/>
      <c r="T318" s="240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1" t="s">
        <v>138</v>
      </c>
      <c r="AU318" s="241" t="s">
        <v>88</v>
      </c>
      <c r="AV318" s="13" t="s">
        <v>86</v>
      </c>
      <c r="AW318" s="13" t="s">
        <v>34</v>
      </c>
      <c r="AX318" s="13" t="s">
        <v>78</v>
      </c>
      <c r="AY318" s="241" t="s">
        <v>128</v>
      </c>
    </row>
    <row r="319" s="14" customFormat="1">
      <c r="A319" s="14"/>
      <c r="B319" s="242"/>
      <c r="C319" s="243"/>
      <c r="D319" s="233" t="s">
        <v>138</v>
      </c>
      <c r="E319" s="244" t="s">
        <v>1</v>
      </c>
      <c r="F319" s="245" t="s">
        <v>356</v>
      </c>
      <c r="G319" s="243"/>
      <c r="H319" s="246">
        <v>78.480000000000004</v>
      </c>
      <c r="I319" s="247"/>
      <c r="J319" s="243"/>
      <c r="K319" s="243"/>
      <c r="L319" s="248"/>
      <c r="M319" s="249"/>
      <c r="N319" s="250"/>
      <c r="O319" s="250"/>
      <c r="P319" s="250"/>
      <c r="Q319" s="250"/>
      <c r="R319" s="250"/>
      <c r="S319" s="250"/>
      <c r="T319" s="251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2" t="s">
        <v>138</v>
      </c>
      <c r="AU319" s="252" t="s">
        <v>88</v>
      </c>
      <c r="AV319" s="14" t="s">
        <v>88</v>
      </c>
      <c r="AW319" s="14" t="s">
        <v>34</v>
      </c>
      <c r="AX319" s="14" t="s">
        <v>78</v>
      </c>
      <c r="AY319" s="252" t="s">
        <v>128</v>
      </c>
    </row>
    <row r="320" s="13" customFormat="1">
      <c r="A320" s="13"/>
      <c r="B320" s="231"/>
      <c r="C320" s="232"/>
      <c r="D320" s="233" t="s">
        <v>138</v>
      </c>
      <c r="E320" s="234" t="s">
        <v>1</v>
      </c>
      <c r="F320" s="235" t="s">
        <v>357</v>
      </c>
      <c r="G320" s="232"/>
      <c r="H320" s="234" t="s">
        <v>1</v>
      </c>
      <c r="I320" s="236"/>
      <c r="J320" s="232"/>
      <c r="K320" s="232"/>
      <c r="L320" s="237"/>
      <c r="M320" s="238"/>
      <c r="N320" s="239"/>
      <c r="O320" s="239"/>
      <c r="P320" s="239"/>
      <c r="Q320" s="239"/>
      <c r="R320" s="239"/>
      <c r="S320" s="239"/>
      <c r="T320" s="240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1" t="s">
        <v>138</v>
      </c>
      <c r="AU320" s="241" t="s">
        <v>88</v>
      </c>
      <c r="AV320" s="13" t="s">
        <v>86</v>
      </c>
      <c r="AW320" s="13" t="s">
        <v>34</v>
      </c>
      <c r="AX320" s="13" t="s">
        <v>78</v>
      </c>
      <c r="AY320" s="241" t="s">
        <v>128</v>
      </c>
    </row>
    <row r="321" s="14" customFormat="1">
      <c r="A321" s="14"/>
      <c r="B321" s="242"/>
      <c r="C321" s="243"/>
      <c r="D321" s="233" t="s">
        <v>138</v>
      </c>
      <c r="E321" s="244" t="s">
        <v>1</v>
      </c>
      <c r="F321" s="245" t="s">
        <v>358</v>
      </c>
      <c r="G321" s="243"/>
      <c r="H321" s="246">
        <v>16.620000000000001</v>
      </c>
      <c r="I321" s="247"/>
      <c r="J321" s="243"/>
      <c r="K321" s="243"/>
      <c r="L321" s="248"/>
      <c r="M321" s="249"/>
      <c r="N321" s="250"/>
      <c r="O321" s="250"/>
      <c r="P321" s="250"/>
      <c r="Q321" s="250"/>
      <c r="R321" s="250"/>
      <c r="S321" s="250"/>
      <c r="T321" s="251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2" t="s">
        <v>138</v>
      </c>
      <c r="AU321" s="252" t="s">
        <v>88</v>
      </c>
      <c r="AV321" s="14" t="s">
        <v>88</v>
      </c>
      <c r="AW321" s="14" t="s">
        <v>34</v>
      </c>
      <c r="AX321" s="14" t="s">
        <v>78</v>
      </c>
      <c r="AY321" s="252" t="s">
        <v>128</v>
      </c>
    </row>
    <row r="322" s="13" customFormat="1">
      <c r="A322" s="13"/>
      <c r="B322" s="231"/>
      <c r="C322" s="232"/>
      <c r="D322" s="233" t="s">
        <v>138</v>
      </c>
      <c r="E322" s="234" t="s">
        <v>1</v>
      </c>
      <c r="F322" s="235" t="s">
        <v>359</v>
      </c>
      <c r="G322" s="232"/>
      <c r="H322" s="234" t="s">
        <v>1</v>
      </c>
      <c r="I322" s="236"/>
      <c r="J322" s="232"/>
      <c r="K322" s="232"/>
      <c r="L322" s="237"/>
      <c r="M322" s="238"/>
      <c r="N322" s="239"/>
      <c r="O322" s="239"/>
      <c r="P322" s="239"/>
      <c r="Q322" s="239"/>
      <c r="R322" s="239"/>
      <c r="S322" s="239"/>
      <c r="T322" s="240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1" t="s">
        <v>138</v>
      </c>
      <c r="AU322" s="241" t="s">
        <v>88</v>
      </c>
      <c r="AV322" s="13" t="s">
        <v>86</v>
      </c>
      <c r="AW322" s="13" t="s">
        <v>34</v>
      </c>
      <c r="AX322" s="13" t="s">
        <v>78</v>
      </c>
      <c r="AY322" s="241" t="s">
        <v>128</v>
      </c>
    </row>
    <row r="323" s="14" customFormat="1">
      <c r="A323" s="14"/>
      <c r="B323" s="242"/>
      <c r="C323" s="243"/>
      <c r="D323" s="233" t="s">
        <v>138</v>
      </c>
      <c r="E323" s="244" t="s">
        <v>1</v>
      </c>
      <c r="F323" s="245" t="s">
        <v>360</v>
      </c>
      <c r="G323" s="243"/>
      <c r="H323" s="246">
        <v>141.53999999999999</v>
      </c>
      <c r="I323" s="247"/>
      <c r="J323" s="243"/>
      <c r="K323" s="243"/>
      <c r="L323" s="248"/>
      <c r="M323" s="249"/>
      <c r="N323" s="250"/>
      <c r="O323" s="250"/>
      <c r="P323" s="250"/>
      <c r="Q323" s="250"/>
      <c r="R323" s="250"/>
      <c r="S323" s="250"/>
      <c r="T323" s="251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2" t="s">
        <v>138</v>
      </c>
      <c r="AU323" s="252" t="s">
        <v>88</v>
      </c>
      <c r="AV323" s="14" t="s">
        <v>88</v>
      </c>
      <c r="AW323" s="14" t="s">
        <v>34</v>
      </c>
      <c r="AX323" s="14" t="s">
        <v>78</v>
      </c>
      <c r="AY323" s="252" t="s">
        <v>128</v>
      </c>
    </row>
    <row r="324" s="13" customFormat="1">
      <c r="A324" s="13"/>
      <c r="B324" s="231"/>
      <c r="C324" s="232"/>
      <c r="D324" s="233" t="s">
        <v>138</v>
      </c>
      <c r="E324" s="234" t="s">
        <v>1</v>
      </c>
      <c r="F324" s="235" t="s">
        <v>361</v>
      </c>
      <c r="G324" s="232"/>
      <c r="H324" s="234" t="s">
        <v>1</v>
      </c>
      <c r="I324" s="236"/>
      <c r="J324" s="232"/>
      <c r="K324" s="232"/>
      <c r="L324" s="237"/>
      <c r="M324" s="238"/>
      <c r="N324" s="239"/>
      <c r="O324" s="239"/>
      <c r="P324" s="239"/>
      <c r="Q324" s="239"/>
      <c r="R324" s="239"/>
      <c r="S324" s="239"/>
      <c r="T324" s="240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1" t="s">
        <v>138</v>
      </c>
      <c r="AU324" s="241" t="s">
        <v>88</v>
      </c>
      <c r="AV324" s="13" t="s">
        <v>86</v>
      </c>
      <c r="AW324" s="13" t="s">
        <v>34</v>
      </c>
      <c r="AX324" s="13" t="s">
        <v>78</v>
      </c>
      <c r="AY324" s="241" t="s">
        <v>128</v>
      </c>
    </row>
    <row r="325" s="14" customFormat="1">
      <c r="A325" s="14"/>
      <c r="B325" s="242"/>
      <c r="C325" s="243"/>
      <c r="D325" s="233" t="s">
        <v>138</v>
      </c>
      <c r="E325" s="244" t="s">
        <v>1</v>
      </c>
      <c r="F325" s="245" t="s">
        <v>358</v>
      </c>
      <c r="G325" s="243"/>
      <c r="H325" s="246">
        <v>16.620000000000001</v>
      </c>
      <c r="I325" s="247"/>
      <c r="J325" s="243"/>
      <c r="K325" s="243"/>
      <c r="L325" s="248"/>
      <c r="M325" s="249"/>
      <c r="N325" s="250"/>
      <c r="O325" s="250"/>
      <c r="P325" s="250"/>
      <c r="Q325" s="250"/>
      <c r="R325" s="250"/>
      <c r="S325" s="250"/>
      <c r="T325" s="251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2" t="s">
        <v>138</v>
      </c>
      <c r="AU325" s="252" t="s">
        <v>88</v>
      </c>
      <c r="AV325" s="14" t="s">
        <v>88</v>
      </c>
      <c r="AW325" s="14" t="s">
        <v>34</v>
      </c>
      <c r="AX325" s="14" t="s">
        <v>78</v>
      </c>
      <c r="AY325" s="252" t="s">
        <v>128</v>
      </c>
    </row>
    <row r="326" s="13" customFormat="1">
      <c r="A326" s="13"/>
      <c r="B326" s="231"/>
      <c r="C326" s="232"/>
      <c r="D326" s="233" t="s">
        <v>138</v>
      </c>
      <c r="E326" s="234" t="s">
        <v>1</v>
      </c>
      <c r="F326" s="235" t="s">
        <v>362</v>
      </c>
      <c r="G326" s="232"/>
      <c r="H326" s="234" t="s">
        <v>1</v>
      </c>
      <c r="I326" s="236"/>
      <c r="J326" s="232"/>
      <c r="K326" s="232"/>
      <c r="L326" s="237"/>
      <c r="M326" s="238"/>
      <c r="N326" s="239"/>
      <c r="O326" s="239"/>
      <c r="P326" s="239"/>
      <c r="Q326" s="239"/>
      <c r="R326" s="239"/>
      <c r="S326" s="239"/>
      <c r="T326" s="240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1" t="s">
        <v>138</v>
      </c>
      <c r="AU326" s="241" t="s">
        <v>88</v>
      </c>
      <c r="AV326" s="13" t="s">
        <v>86</v>
      </c>
      <c r="AW326" s="13" t="s">
        <v>34</v>
      </c>
      <c r="AX326" s="13" t="s">
        <v>78</v>
      </c>
      <c r="AY326" s="241" t="s">
        <v>128</v>
      </c>
    </row>
    <row r="327" s="14" customFormat="1">
      <c r="A327" s="14"/>
      <c r="B327" s="242"/>
      <c r="C327" s="243"/>
      <c r="D327" s="233" t="s">
        <v>138</v>
      </c>
      <c r="E327" s="244" t="s">
        <v>1</v>
      </c>
      <c r="F327" s="245" t="s">
        <v>363</v>
      </c>
      <c r="G327" s="243"/>
      <c r="H327" s="246">
        <v>12.460000000000001</v>
      </c>
      <c r="I327" s="247"/>
      <c r="J327" s="243"/>
      <c r="K327" s="243"/>
      <c r="L327" s="248"/>
      <c r="M327" s="249"/>
      <c r="N327" s="250"/>
      <c r="O327" s="250"/>
      <c r="P327" s="250"/>
      <c r="Q327" s="250"/>
      <c r="R327" s="250"/>
      <c r="S327" s="250"/>
      <c r="T327" s="251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2" t="s">
        <v>138</v>
      </c>
      <c r="AU327" s="252" t="s">
        <v>88</v>
      </c>
      <c r="AV327" s="14" t="s">
        <v>88</v>
      </c>
      <c r="AW327" s="14" t="s">
        <v>34</v>
      </c>
      <c r="AX327" s="14" t="s">
        <v>78</v>
      </c>
      <c r="AY327" s="252" t="s">
        <v>128</v>
      </c>
    </row>
    <row r="328" s="13" customFormat="1">
      <c r="A328" s="13"/>
      <c r="B328" s="231"/>
      <c r="C328" s="232"/>
      <c r="D328" s="233" t="s">
        <v>138</v>
      </c>
      <c r="E328" s="234" t="s">
        <v>1</v>
      </c>
      <c r="F328" s="235" t="s">
        <v>364</v>
      </c>
      <c r="G328" s="232"/>
      <c r="H328" s="234" t="s">
        <v>1</v>
      </c>
      <c r="I328" s="236"/>
      <c r="J328" s="232"/>
      <c r="K328" s="232"/>
      <c r="L328" s="237"/>
      <c r="M328" s="238"/>
      <c r="N328" s="239"/>
      <c r="O328" s="239"/>
      <c r="P328" s="239"/>
      <c r="Q328" s="239"/>
      <c r="R328" s="239"/>
      <c r="S328" s="239"/>
      <c r="T328" s="240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1" t="s">
        <v>138</v>
      </c>
      <c r="AU328" s="241" t="s">
        <v>88</v>
      </c>
      <c r="AV328" s="13" t="s">
        <v>86</v>
      </c>
      <c r="AW328" s="13" t="s">
        <v>34</v>
      </c>
      <c r="AX328" s="13" t="s">
        <v>78</v>
      </c>
      <c r="AY328" s="241" t="s">
        <v>128</v>
      </c>
    </row>
    <row r="329" s="14" customFormat="1">
      <c r="A329" s="14"/>
      <c r="B329" s="242"/>
      <c r="C329" s="243"/>
      <c r="D329" s="233" t="s">
        <v>138</v>
      </c>
      <c r="E329" s="244" t="s">
        <v>1</v>
      </c>
      <c r="F329" s="245" t="s">
        <v>365</v>
      </c>
      <c r="G329" s="243"/>
      <c r="H329" s="246">
        <v>94.560000000000002</v>
      </c>
      <c r="I329" s="247"/>
      <c r="J329" s="243"/>
      <c r="K329" s="243"/>
      <c r="L329" s="248"/>
      <c r="M329" s="249"/>
      <c r="N329" s="250"/>
      <c r="O329" s="250"/>
      <c r="P329" s="250"/>
      <c r="Q329" s="250"/>
      <c r="R329" s="250"/>
      <c r="S329" s="250"/>
      <c r="T329" s="251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2" t="s">
        <v>138</v>
      </c>
      <c r="AU329" s="252" t="s">
        <v>88</v>
      </c>
      <c r="AV329" s="14" t="s">
        <v>88</v>
      </c>
      <c r="AW329" s="14" t="s">
        <v>34</v>
      </c>
      <c r="AX329" s="14" t="s">
        <v>78</v>
      </c>
      <c r="AY329" s="252" t="s">
        <v>128</v>
      </c>
    </row>
    <row r="330" s="13" customFormat="1">
      <c r="A330" s="13"/>
      <c r="B330" s="231"/>
      <c r="C330" s="232"/>
      <c r="D330" s="233" t="s">
        <v>138</v>
      </c>
      <c r="E330" s="234" t="s">
        <v>1</v>
      </c>
      <c r="F330" s="235" t="s">
        <v>366</v>
      </c>
      <c r="G330" s="232"/>
      <c r="H330" s="234" t="s">
        <v>1</v>
      </c>
      <c r="I330" s="236"/>
      <c r="J330" s="232"/>
      <c r="K330" s="232"/>
      <c r="L330" s="237"/>
      <c r="M330" s="238"/>
      <c r="N330" s="239"/>
      <c r="O330" s="239"/>
      <c r="P330" s="239"/>
      <c r="Q330" s="239"/>
      <c r="R330" s="239"/>
      <c r="S330" s="239"/>
      <c r="T330" s="240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1" t="s">
        <v>138</v>
      </c>
      <c r="AU330" s="241" t="s">
        <v>88</v>
      </c>
      <c r="AV330" s="13" t="s">
        <v>86</v>
      </c>
      <c r="AW330" s="13" t="s">
        <v>34</v>
      </c>
      <c r="AX330" s="13" t="s">
        <v>78</v>
      </c>
      <c r="AY330" s="241" t="s">
        <v>128</v>
      </c>
    </row>
    <row r="331" s="14" customFormat="1">
      <c r="A331" s="14"/>
      <c r="B331" s="242"/>
      <c r="C331" s="243"/>
      <c r="D331" s="233" t="s">
        <v>138</v>
      </c>
      <c r="E331" s="244" t="s">
        <v>1</v>
      </c>
      <c r="F331" s="245" t="s">
        <v>367</v>
      </c>
      <c r="G331" s="243"/>
      <c r="H331" s="246">
        <v>14.130000000000001</v>
      </c>
      <c r="I331" s="247"/>
      <c r="J331" s="243"/>
      <c r="K331" s="243"/>
      <c r="L331" s="248"/>
      <c r="M331" s="249"/>
      <c r="N331" s="250"/>
      <c r="O331" s="250"/>
      <c r="P331" s="250"/>
      <c r="Q331" s="250"/>
      <c r="R331" s="250"/>
      <c r="S331" s="250"/>
      <c r="T331" s="251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2" t="s">
        <v>138</v>
      </c>
      <c r="AU331" s="252" t="s">
        <v>88</v>
      </c>
      <c r="AV331" s="14" t="s">
        <v>88</v>
      </c>
      <c r="AW331" s="14" t="s">
        <v>34</v>
      </c>
      <c r="AX331" s="14" t="s">
        <v>78</v>
      </c>
      <c r="AY331" s="252" t="s">
        <v>128</v>
      </c>
    </row>
    <row r="332" s="13" customFormat="1">
      <c r="A332" s="13"/>
      <c r="B332" s="231"/>
      <c r="C332" s="232"/>
      <c r="D332" s="233" t="s">
        <v>138</v>
      </c>
      <c r="E332" s="234" t="s">
        <v>1</v>
      </c>
      <c r="F332" s="235" t="s">
        <v>368</v>
      </c>
      <c r="G332" s="232"/>
      <c r="H332" s="234" t="s">
        <v>1</v>
      </c>
      <c r="I332" s="236"/>
      <c r="J332" s="232"/>
      <c r="K332" s="232"/>
      <c r="L332" s="237"/>
      <c r="M332" s="238"/>
      <c r="N332" s="239"/>
      <c r="O332" s="239"/>
      <c r="P332" s="239"/>
      <c r="Q332" s="239"/>
      <c r="R332" s="239"/>
      <c r="S332" s="239"/>
      <c r="T332" s="240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1" t="s">
        <v>138</v>
      </c>
      <c r="AU332" s="241" t="s">
        <v>88</v>
      </c>
      <c r="AV332" s="13" t="s">
        <v>86</v>
      </c>
      <c r="AW332" s="13" t="s">
        <v>34</v>
      </c>
      <c r="AX332" s="13" t="s">
        <v>78</v>
      </c>
      <c r="AY332" s="241" t="s">
        <v>128</v>
      </c>
    </row>
    <row r="333" s="14" customFormat="1">
      <c r="A333" s="14"/>
      <c r="B333" s="242"/>
      <c r="C333" s="243"/>
      <c r="D333" s="233" t="s">
        <v>138</v>
      </c>
      <c r="E333" s="244" t="s">
        <v>1</v>
      </c>
      <c r="F333" s="245" t="s">
        <v>369</v>
      </c>
      <c r="G333" s="243"/>
      <c r="H333" s="246">
        <v>31.84</v>
      </c>
      <c r="I333" s="247"/>
      <c r="J333" s="243"/>
      <c r="K333" s="243"/>
      <c r="L333" s="248"/>
      <c r="M333" s="249"/>
      <c r="N333" s="250"/>
      <c r="O333" s="250"/>
      <c r="P333" s="250"/>
      <c r="Q333" s="250"/>
      <c r="R333" s="250"/>
      <c r="S333" s="250"/>
      <c r="T333" s="251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2" t="s">
        <v>138</v>
      </c>
      <c r="AU333" s="252" t="s">
        <v>88</v>
      </c>
      <c r="AV333" s="14" t="s">
        <v>88</v>
      </c>
      <c r="AW333" s="14" t="s">
        <v>34</v>
      </c>
      <c r="AX333" s="14" t="s">
        <v>78</v>
      </c>
      <c r="AY333" s="252" t="s">
        <v>128</v>
      </c>
    </row>
    <row r="334" s="13" customFormat="1">
      <c r="A334" s="13"/>
      <c r="B334" s="231"/>
      <c r="C334" s="232"/>
      <c r="D334" s="233" t="s">
        <v>138</v>
      </c>
      <c r="E334" s="234" t="s">
        <v>1</v>
      </c>
      <c r="F334" s="235" t="s">
        <v>370</v>
      </c>
      <c r="G334" s="232"/>
      <c r="H334" s="234" t="s">
        <v>1</v>
      </c>
      <c r="I334" s="236"/>
      <c r="J334" s="232"/>
      <c r="K334" s="232"/>
      <c r="L334" s="237"/>
      <c r="M334" s="238"/>
      <c r="N334" s="239"/>
      <c r="O334" s="239"/>
      <c r="P334" s="239"/>
      <c r="Q334" s="239"/>
      <c r="R334" s="239"/>
      <c r="S334" s="239"/>
      <c r="T334" s="240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1" t="s">
        <v>138</v>
      </c>
      <c r="AU334" s="241" t="s">
        <v>88</v>
      </c>
      <c r="AV334" s="13" t="s">
        <v>86</v>
      </c>
      <c r="AW334" s="13" t="s">
        <v>34</v>
      </c>
      <c r="AX334" s="13" t="s">
        <v>78</v>
      </c>
      <c r="AY334" s="241" t="s">
        <v>128</v>
      </c>
    </row>
    <row r="335" s="14" customFormat="1">
      <c r="A335" s="14"/>
      <c r="B335" s="242"/>
      <c r="C335" s="243"/>
      <c r="D335" s="233" t="s">
        <v>138</v>
      </c>
      <c r="E335" s="244" t="s">
        <v>1</v>
      </c>
      <c r="F335" s="245" t="s">
        <v>371</v>
      </c>
      <c r="G335" s="243"/>
      <c r="H335" s="246">
        <v>47.280000000000001</v>
      </c>
      <c r="I335" s="247"/>
      <c r="J335" s="243"/>
      <c r="K335" s="243"/>
      <c r="L335" s="248"/>
      <c r="M335" s="249"/>
      <c r="N335" s="250"/>
      <c r="O335" s="250"/>
      <c r="P335" s="250"/>
      <c r="Q335" s="250"/>
      <c r="R335" s="250"/>
      <c r="S335" s="250"/>
      <c r="T335" s="251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2" t="s">
        <v>138</v>
      </c>
      <c r="AU335" s="252" t="s">
        <v>88</v>
      </c>
      <c r="AV335" s="14" t="s">
        <v>88</v>
      </c>
      <c r="AW335" s="14" t="s">
        <v>34</v>
      </c>
      <c r="AX335" s="14" t="s">
        <v>78</v>
      </c>
      <c r="AY335" s="252" t="s">
        <v>128</v>
      </c>
    </row>
    <row r="336" s="13" customFormat="1">
      <c r="A336" s="13"/>
      <c r="B336" s="231"/>
      <c r="C336" s="232"/>
      <c r="D336" s="233" t="s">
        <v>138</v>
      </c>
      <c r="E336" s="234" t="s">
        <v>1</v>
      </c>
      <c r="F336" s="235" t="s">
        <v>372</v>
      </c>
      <c r="G336" s="232"/>
      <c r="H336" s="234" t="s">
        <v>1</v>
      </c>
      <c r="I336" s="236"/>
      <c r="J336" s="232"/>
      <c r="K336" s="232"/>
      <c r="L336" s="237"/>
      <c r="M336" s="238"/>
      <c r="N336" s="239"/>
      <c r="O336" s="239"/>
      <c r="P336" s="239"/>
      <c r="Q336" s="239"/>
      <c r="R336" s="239"/>
      <c r="S336" s="239"/>
      <c r="T336" s="240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1" t="s">
        <v>138</v>
      </c>
      <c r="AU336" s="241" t="s">
        <v>88</v>
      </c>
      <c r="AV336" s="13" t="s">
        <v>86</v>
      </c>
      <c r="AW336" s="13" t="s">
        <v>34</v>
      </c>
      <c r="AX336" s="13" t="s">
        <v>78</v>
      </c>
      <c r="AY336" s="241" t="s">
        <v>128</v>
      </c>
    </row>
    <row r="337" s="14" customFormat="1">
      <c r="A337" s="14"/>
      <c r="B337" s="242"/>
      <c r="C337" s="243"/>
      <c r="D337" s="233" t="s">
        <v>138</v>
      </c>
      <c r="E337" s="244" t="s">
        <v>1</v>
      </c>
      <c r="F337" s="245" t="s">
        <v>373</v>
      </c>
      <c r="G337" s="243"/>
      <c r="H337" s="246">
        <v>29.960000000000001</v>
      </c>
      <c r="I337" s="247"/>
      <c r="J337" s="243"/>
      <c r="K337" s="243"/>
      <c r="L337" s="248"/>
      <c r="M337" s="249"/>
      <c r="N337" s="250"/>
      <c r="O337" s="250"/>
      <c r="P337" s="250"/>
      <c r="Q337" s="250"/>
      <c r="R337" s="250"/>
      <c r="S337" s="250"/>
      <c r="T337" s="251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2" t="s">
        <v>138</v>
      </c>
      <c r="AU337" s="252" t="s">
        <v>88</v>
      </c>
      <c r="AV337" s="14" t="s">
        <v>88</v>
      </c>
      <c r="AW337" s="14" t="s">
        <v>34</v>
      </c>
      <c r="AX337" s="14" t="s">
        <v>78</v>
      </c>
      <c r="AY337" s="252" t="s">
        <v>128</v>
      </c>
    </row>
    <row r="338" s="15" customFormat="1">
      <c r="A338" s="15"/>
      <c r="B338" s="253"/>
      <c r="C338" s="254"/>
      <c r="D338" s="233" t="s">
        <v>138</v>
      </c>
      <c r="E338" s="255" t="s">
        <v>1</v>
      </c>
      <c r="F338" s="256" t="s">
        <v>156</v>
      </c>
      <c r="G338" s="254"/>
      <c r="H338" s="257">
        <v>658.87800000000004</v>
      </c>
      <c r="I338" s="258"/>
      <c r="J338" s="254"/>
      <c r="K338" s="254"/>
      <c r="L338" s="259"/>
      <c r="M338" s="260"/>
      <c r="N338" s="261"/>
      <c r="O338" s="261"/>
      <c r="P338" s="261"/>
      <c r="Q338" s="261"/>
      <c r="R338" s="261"/>
      <c r="S338" s="261"/>
      <c r="T338" s="262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63" t="s">
        <v>138</v>
      </c>
      <c r="AU338" s="263" t="s">
        <v>88</v>
      </c>
      <c r="AV338" s="15" t="s">
        <v>136</v>
      </c>
      <c r="AW338" s="15" t="s">
        <v>34</v>
      </c>
      <c r="AX338" s="15" t="s">
        <v>86</v>
      </c>
      <c r="AY338" s="263" t="s">
        <v>128</v>
      </c>
    </row>
    <row r="339" s="2" customFormat="1" ht="24.15" customHeight="1">
      <c r="A339" s="38"/>
      <c r="B339" s="39"/>
      <c r="C339" s="218" t="s">
        <v>374</v>
      </c>
      <c r="D339" s="218" t="s">
        <v>131</v>
      </c>
      <c r="E339" s="219" t="s">
        <v>375</v>
      </c>
      <c r="F339" s="220" t="s">
        <v>376</v>
      </c>
      <c r="G339" s="221" t="s">
        <v>377</v>
      </c>
      <c r="H339" s="264"/>
      <c r="I339" s="223"/>
      <c r="J339" s="224">
        <f>ROUND(I339*H339,2)</f>
        <v>0</v>
      </c>
      <c r="K339" s="220" t="s">
        <v>135</v>
      </c>
      <c r="L339" s="44"/>
      <c r="M339" s="225" t="s">
        <v>1</v>
      </c>
      <c r="N339" s="226" t="s">
        <v>43</v>
      </c>
      <c r="O339" s="91"/>
      <c r="P339" s="227">
        <f>O339*H339</f>
        <v>0</v>
      </c>
      <c r="Q339" s="227">
        <v>0</v>
      </c>
      <c r="R339" s="227">
        <f>Q339*H339</f>
        <v>0</v>
      </c>
      <c r="S339" s="227">
        <v>0</v>
      </c>
      <c r="T339" s="228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9" t="s">
        <v>264</v>
      </c>
      <c r="AT339" s="229" t="s">
        <v>131</v>
      </c>
      <c r="AU339" s="229" t="s">
        <v>88</v>
      </c>
      <c r="AY339" s="17" t="s">
        <v>128</v>
      </c>
      <c r="BE339" s="230">
        <f>IF(N339="základní",J339,0)</f>
        <v>0</v>
      </c>
      <c r="BF339" s="230">
        <f>IF(N339="snížená",J339,0)</f>
        <v>0</v>
      </c>
      <c r="BG339" s="230">
        <f>IF(N339="zákl. přenesená",J339,0)</f>
        <v>0</v>
      </c>
      <c r="BH339" s="230">
        <f>IF(N339="sníž. přenesená",J339,0)</f>
        <v>0</v>
      </c>
      <c r="BI339" s="230">
        <f>IF(N339="nulová",J339,0)</f>
        <v>0</v>
      </c>
      <c r="BJ339" s="17" t="s">
        <v>86</v>
      </c>
      <c r="BK339" s="230">
        <f>ROUND(I339*H339,2)</f>
        <v>0</v>
      </c>
      <c r="BL339" s="17" t="s">
        <v>264</v>
      </c>
      <c r="BM339" s="229" t="s">
        <v>378</v>
      </c>
    </row>
    <row r="340" s="12" customFormat="1" ht="22.8" customHeight="1">
      <c r="A340" s="12"/>
      <c r="B340" s="202"/>
      <c r="C340" s="203"/>
      <c r="D340" s="204" t="s">
        <v>77</v>
      </c>
      <c r="E340" s="216" t="s">
        <v>379</v>
      </c>
      <c r="F340" s="216" t="s">
        <v>380</v>
      </c>
      <c r="G340" s="203"/>
      <c r="H340" s="203"/>
      <c r="I340" s="206"/>
      <c r="J340" s="217">
        <f>BK340</f>
        <v>0</v>
      </c>
      <c r="K340" s="203"/>
      <c r="L340" s="208"/>
      <c r="M340" s="209"/>
      <c r="N340" s="210"/>
      <c r="O340" s="210"/>
      <c r="P340" s="211">
        <f>SUM(P341:P481)</f>
        <v>0</v>
      </c>
      <c r="Q340" s="210"/>
      <c r="R340" s="211">
        <f>SUM(R341:R481)</f>
        <v>0.511764</v>
      </c>
      <c r="S340" s="210"/>
      <c r="T340" s="212">
        <f>SUM(T341:T481)</f>
        <v>0.20900000000000002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13" t="s">
        <v>88</v>
      </c>
      <c r="AT340" s="214" t="s">
        <v>77</v>
      </c>
      <c r="AU340" s="214" t="s">
        <v>86</v>
      </c>
      <c r="AY340" s="213" t="s">
        <v>128</v>
      </c>
      <c r="BK340" s="215">
        <f>SUM(BK341:BK481)</f>
        <v>0</v>
      </c>
    </row>
    <row r="341" s="2" customFormat="1" ht="55.5" customHeight="1">
      <c r="A341" s="38"/>
      <c r="B341" s="39"/>
      <c r="C341" s="218" t="s">
        <v>381</v>
      </c>
      <c r="D341" s="218" t="s">
        <v>131</v>
      </c>
      <c r="E341" s="219" t="s">
        <v>382</v>
      </c>
      <c r="F341" s="220" t="s">
        <v>383</v>
      </c>
      <c r="G341" s="221" t="s">
        <v>310</v>
      </c>
      <c r="H341" s="222">
        <v>11.18</v>
      </c>
      <c r="I341" s="223"/>
      <c r="J341" s="224">
        <f>ROUND(I341*H341,2)</f>
        <v>0</v>
      </c>
      <c r="K341" s="220" t="s">
        <v>1</v>
      </c>
      <c r="L341" s="44"/>
      <c r="M341" s="225" t="s">
        <v>1</v>
      </c>
      <c r="N341" s="226" t="s">
        <v>43</v>
      </c>
      <c r="O341" s="91"/>
      <c r="P341" s="227">
        <f>O341*H341</f>
        <v>0</v>
      </c>
      <c r="Q341" s="227">
        <v>0</v>
      </c>
      <c r="R341" s="227">
        <f>Q341*H341</f>
        <v>0</v>
      </c>
      <c r="S341" s="227">
        <v>0</v>
      </c>
      <c r="T341" s="228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9" t="s">
        <v>264</v>
      </c>
      <c r="AT341" s="229" t="s">
        <v>131</v>
      </c>
      <c r="AU341" s="229" t="s">
        <v>88</v>
      </c>
      <c r="AY341" s="17" t="s">
        <v>128</v>
      </c>
      <c r="BE341" s="230">
        <f>IF(N341="základní",J341,0)</f>
        <v>0</v>
      </c>
      <c r="BF341" s="230">
        <f>IF(N341="snížená",J341,0)</f>
        <v>0</v>
      </c>
      <c r="BG341" s="230">
        <f>IF(N341="zákl. přenesená",J341,0)</f>
        <v>0</v>
      </c>
      <c r="BH341" s="230">
        <f>IF(N341="sníž. přenesená",J341,0)</f>
        <v>0</v>
      </c>
      <c r="BI341" s="230">
        <f>IF(N341="nulová",J341,0)</f>
        <v>0</v>
      </c>
      <c r="BJ341" s="17" t="s">
        <v>86</v>
      </c>
      <c r="BK341" s="230">
        <f>ROUND(I341*H341,2)</f>
        <v>0</v>
      </c>
      <c r="BL341" s="17" t="s">
        <v>264</v>
      </c>
      <c r="BM341" s="229" t="s">
        <v>384</v>
      </c>
    </row>
    <row r="342" s="13" customFormat="1">
      <c r="A342" s="13"/>
      <c r="B342" s="231"/>
      <c r="C342" s="232"/>
      <c r="D342" s="233" t="s">
        <v>138</v>
      </c>
      <c r="E342" s="234" t="s">
        <v>1</v>
      </c>
      <c r="F342" s="235" t="s">
        <v>385</v>
      </c>
      <c r="G342" s="232"/>
      <c r="H342" s="234" t="s">
        <v>1</v>
      </c>
      <c r="I342" s="236"/>
      <c r="J342" s="232"/>
      <c r="K342" s="232"/>
      <c r="L342" s="237"/>
      <c r="M342" s="238"/>
      <c r="N342" s="239"/>
      <c r="O342" s="239"/>
      <c r="P342" s="239"/>
      <c r="Q342" s="239"/>
      <c r="R342" s="239"/>
      <c r="S342" s="239"/>
      <c r="T342" s="240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1" t="s">
        <v>138</v>
      </c>
      <c r="AU342" s="241" t="s">
        <v>88</v>
      </c>
      <c r="AV342" s="13" t="s">
        <v>86</v>
      </c>
      <c r="AW342" s="13" t="s">
        <v>34</v>
      </c>
      <c r="AX342" s="13" t="s">
        <v>78</v>
      </c>
      <c r="AY342" s="241" t="s">
        <v>128</v>
      </c>
    </row>
    <row r="343" s="14" customFormat="1">
      <c r="A343" s="14"/>
      <c r="B343" s="242"/>
      <c r="C343" s="243"/>
      <c r="D343" s="233" t="s">
        <v>138</v>
      </c>
      <c r="E343" s="244" t="s">
        <v>1</v>
      </c>
      <c r="F343" s="245" t="s">
        <v>386</v>
      </c>
      <c r="G343" s="243"/>
      <c r="H343" s="246">
        <v>11.18</v>
      </c>
      <c r="I343" s="247"/>
      <c r="J343" s="243"/>
      <c r="K343" s="243"/>
      <c r="L343" s="248"/>
      <c r="M343" s="249"/>
      <c r="N343" s="250"/>
      <c r="O343" s="250"/>
      <c r="P343" s="250"/>
      <c r="Q343" s="250"/>
      <c r="R343" s="250"/>
      <c r="S343" s="250"/>
      <c r="T343" s="251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2" t="s">
        <v>138</v>
      </c>
      <c r="AU343" s="252" t="s">
        <v>88</v>
      </c>
      <c r="AV343" s="14" t="s">
        <v>88</v>
      </c>
      <c r="AW343" s="14" t="s">
        <v>34</v>
      </c>
      <c r="AX343" s="14" t="s">
        <v>86</v>
      </c>
      <c r="AY343" s="252" t="s">
        <v>128</v>
      </c>
    </row>
    <row r="344" s="2" customFormat="1" ht="55.5" customHeight="1">
      <c r="A344" s="38"/>
      <c r="B344" s="39"/>
      <c r="C344" s="218" t="s">
        <v>387</v>
      </c>
      <c r="D344" s="218" t="s">
        <v>131</v>
      </c>
      <c r="E344" s="219" t="s">
        <v>388</v>
      </c>
      <c r="F344" s="220" t="s">
        <v>389</v>
      </c>
      <c r="G344" s="221" t="s">
        <v>310</v>
      </c>
      <c r="H344" s="222">
        <v>5.0599999999999996</v>
      </c>
      <c r="I344" s="223"/>
      <c r="J344" s="224">
        <f>ROUND(I344*H344,2)</f>
        <v>0</v>
      </c>
      <c r="K344" s="220" t="s">
        <v>1</v>
      </c>
      <c r="L344" s="44"/>
      <c r="M344" s="225" t="s">
        <v>1</v>
      </c>
      <c r="N344" s="226" t="s">
        <v>43</v>
      </c>
      <c r="O344" s="91"/>
      <c r="P344" s="227">
        <f>O344*H344</f>
        <v>0</v>
      </c>
      <c r="Q344" s="227">
        <v>0</v>
      </c>
      <c r="R344" s="227">
        <f>Q344*H344</f>
        <v>0</v>
      </c>
      <c r="S344" s="227">
        <v>0</v>
      </c>
      <c r="T344" s="228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9" t="s">
        <v>264</v>
      </c>
      <c r="AT344" s="229" t="s">
        <v>131</v>
      </c>
      <c r="AU344" s="229" t="s">
        <v>88</v>
      </c>
      <c r="AY344" s="17" t="s">
        <v>128</v>
      </c>
      <c r="BE344" s="230">
        <f>IF(N344="základní",J344,0)</f>
        <v>0</v>
      </c>
      <c r="BF344" s="230">
        <f>IF(N344="snížená",J344,0)</f>
        <v>0</v>
      </c>
      <c r="BG344" s="230">
        <f>IF(N344="zákl. přenesená",J344,0)</f>
        <v>0</v>
      </c>
      <c r="BH344" s="230">
        <f>IF(N344="sníž. přenesená",J344,0)</f>
        <v>0</v>
      </c>
      <c r="BI344" s="230">
        <f>IF(N344="nulová",J344,0)</f>
        <v>0</v>
      </c>
      <c r="BJ344" s="17" t="s">
        <v>86</v>
      </c>
      <c r="BK344" s="230">
        <f>ROUND(I344*H344,2)</f>
        <v>0</v>
      </c>
      <c r="BL344" s="17" t="s">
        <v>264</v>
      </c>
      <c r="BM344" s="229" t="s">
        <v>390</v>
      </c>
    </row>
    <row r="345" s="13" customFormat="1">
      <c r="A345" s="13"/>
      <c r="B345" s="231"/>
      <c r="C345" s="232"/>
      <c r="D345" s="233" t="s">
        <v>138</v>
      </c>
      <c r="E345" s="234" t="s">
        <v>1</v>
      </c>
      <c r="F345" s="235" t="s">
        <v>391</v>
      </c>
      <c r="G345" s="232"/>
      <c r="H345" s="234" t="s">
        <v>1</v>
      </c>
      <c r="I345" s="236"/>
      <c r="J345" s="232"/>
      <c r="K345" s="232"/>
      <c r="L345" s="237"/>
      <c r="M345" s="238"/>
      <c r="N345" s="239"/>
      <c r="O345" s="239"/>
      <c r="P345" s="239"/>
      <c r="Q345" s="239"/>
      <c r="R345" s="239"/>
      <c r="S345" s="239"/>
      <c r="T345" s="240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1" t="s">
        <v>138</v>
      </c>
      <c r="AU345" s="241" t="s">
        <v>88</v>
      </c>
      <c r="AV345" s="13" t="s">
        <v>86</v>
      </c>
      <c r="AW345" s="13" t="s">
        <v>34</v>
      </c>
      <c r="AX345" s="13" t="s">
        <v>78</v>
      </c>
      <c r="AY345" s="241" t="s">
        <v>128</v>
      </c>
    </row>
    <row r="346" s="14" customFormat="1">
      <c r="A346" s="14"/>
      <c r="B346" s="242"/>
      <c r="C346" s="243"/>
      <c r="D346" s="233" t="s">
        <v>138</v>
      </c>
      <c r="E346" s="244" t="s">
        <v>1</v>
      </c>
      <c r="F346" s="245" t="s">
        <v>341</v>
      </c>
      <c r="G346" s="243"/>
      <c r="H346" s="246">
        <v>5.0599999999999996</v>
      </c>
      <c r="I346" s="247"/>
      <c r="J346" s="243"/>
      <c r="K346" s="243"/>
      <c r="L346" s="248"/>
      <c r="M346" s="249"/>
      <c r="N346" s="250"/>
      <c r="O346" s="250"/>
      <c r="P346" s="250"/>
      <c r="Q346" s="250"/>
      <c r="R346" s="250"/>
      <c r="S346" s="250"/>
      <c r="T346" s="251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2" t="s">
        <v>138</v>
      </c>
      <c r="AU346" s="252" t="s">
        <v>88</v>
      </c>
      <c r="AV346" s="14" t="s">
        <v>88</v>
      </c>
      <c r="AW346" s="14" t="s">
        <v>34</v>
      </c>
      <c r="AX346" s="14" t="s">
        <v>86</v>
      </c>
      <c r="AY346" s="252" t="s">
        <v>128</v>
      </c>
    </row>
    <row r="347" s="2" customFormat="1" ht="55.5" customHeight="1">
      <c r="A347" s="38"/>
      <c r="B347" s="39"/>
      <c r="C347" s="218" t="s">
        <v>392</v>
      </c>
      <c r="D347" s="218" t="s">
        <v>131</v>
      </c>
      <c r="E347" s="219" t="s">
        <v>393</v>
      </c>
      <c r="F347" s="220" t="s">
        <v>394</v>
      </c>
      <c r="G347" s="221" t="s">
        <v>310</v>
      </c>
      <c r="H347" s="222">
        <v>12.23</v>
      </c>
      <c r="I347" s="223"/>
      <c r="J347" s="224">
        <f>ROUND(I347*H347,2)</f>
        <v>0</v>
      </c>
      <c r="K347" s="220" t="s">
        <v>1</v>
      </c>
      <c r="L347" s="44"/>
      <c r="M347" s="225" t="s">
        <v>1</v>
      </c>
      <c r="N347" s="226" t="s">
        <v>43</v>
      </c>
      <c r="O347" s="91"/>
      <c r="P347" s="227">
        <f>O347*H347</f>
        <v>0</v>
      </c>
      <c r="Q347" s="227">
        <v>0</v>
      </c>
      <c r="R347" s="227">
        <f>Q347*H347</f>
        <v>0</v>
      </c>
      <c r="S347" s="227">
        <v>0</v>
      </c>
      <c r="T347" s="228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29" t="s">
        <v>264</v>
      </c>
      <c r="AT347" s="229" t="s">
        <v>131</v>
      </c>
      <c r="AU347" s="229" t="s">
        <v>88</v>
      </c>
      <c r="AY347" s="17" t="s">
        <v>128</v>
      </c>
      <c r="BE347" s="230">
        <f>IF(N347="základní",J347,0)</f>
        <v>0</v>
      </c>
      <c r="BF347" s="230">
        <f>IF(N347="snížená",J347,0)</f>
        <v>0</v>
      </c>
      <c r="BG347" s="230">
        <f>IF(N347="zákl. přenesená",J347,0)</f>
        <v>0</v>
      </c>
      <c r="BH347" s="230">
        <f>IF(N347="sníž. přenesená",J347,0)</f>
        <v>0</v>
      </c>
      <c r="BI347" s="230">
        <f>IF(N347="nulová",J347,0)</f>
        <v>0</v>
      </c>
      <c r="BJ347" s="17" t="s">
        <v>86</v>
      </c>
      <c r="BK347" s="230">
        <f>ROUND(I347*H347,2)</f>
        <v>0</v>
      </c>
      <c r="BL347" s="17" t="s">
        <v>264</v>
      </c>
      <c r="BM347" s="229" t="s">
        <v>395</v>
      </c>
    </row>
    <row r="348" s="13" customFormat="1">
      <c r="A348" s="13"/>
      <c r="B348" s="231"/>
      <c r="C348" s="232"/>
      <c r="D348" s="233" t="s">
        <v>138</v>
      </c>
      <c r="E348" s="234" t="s">
        <v>1</v>
      </c>
      <c r="F348" s="235" t="s">
        <v>396</v>
      </c>
      <c r="G348" s="232"/>
      <c r="H348" s="234" t="s">
        <v>1</v>
      </c>
      <c r="I348" s="236"/>
      <c r="J348" s="232"/>
      <c r="K348" s="232"/>
      <c r="L348" s="237"/>
      <c r="M348" s="238"/>
      <c r="N348" s="239"/>
      <c r="O348" s="239"/>
      <c r="P348" s="239"/>
      <c r="Q348" s="239"/>
      <c r="R348" s="239"/>
      <c r="S348" s="239"/>
      <c r="T348" s="240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1" t="s">
        <v>138</v>
      </c>
      <c r="AU348" s="241" t="s">
        <v>88</v>
      </c>
      <c r="AV348" s="13" t="s">
        <v>86</v>
      </c>
      <c r="AW348" s="13" t="s">
        <v>34</v>
      </c>
      <c r="AX348" s="13" t="s">
        <v>78</v>
      </c>
      <c r="AY348" s="241" t="s">
        <v>128</v>
      </c>
    </row>
    <row r="349" s="14" customFormat="1">
      <c r="A349" s="14"/>
      <c r="B349" s="242"/>
      <c r="C349" s="243"/>
      <c r="D349" s="233" t="s">
        <v>138</v>
      </c>
      <c r="E349" s="244" t="s">
        <v>1</v>
      </c>
      <c r="F349" s="245" t="s">
        <v>397</v>
      </c>
      <c r="G349" s="243"/>
      <c r="H349" s="246">
        <v>12.23</v>
      </c>
      <c r="I349" s="247"/>
      <c r="J349" s="243"/>
      <c r="K349" s="243"/>
      <c r="L349" s="248"/>
      <c r="M349" s="249"/>
      <c r="N349" s="250"/>
      <c r="O349" s="250"/>
      <c r="P349" s="250"/>
      <c r="Q349" s="250"/>
      <c r="R349" s="250"/>
      <c r="S349" s="250"/>
      <c r="T349" s="251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2" t="s">
        <v>138</v>
      </c>
      <c r="AU349" s="252" t="s">
        <v>88</v>
      </c>
      <c r="AV349" s="14" t="s">
        <v>88</v>
      </c>
      <c r="AW349" s="14" t="s">
        <v>34</v>
      </c>
      <c r="AX349" s="14" t="s">
        <v>86</v>
      </c>
      <c r="AY349" s="252" t="s">
        <v>128</v>
      </c>
    </row>
    <row r="350" s="2" customFormat="1" ht="55.5" customHeight="1">
      <c r="A350" s="38"/>
      <c r="B350" s="39"/>
      <c r="C350" s="218" t="s">
        <v>398</v>
      </c>
      <c r="D350" s="218" t="s">
        <v>131</v>
      </c>
      <c r="E350" s="219" t="s">
        <v>399</v>
      </c>
      <c r="F350" s="220" t="s">
        <v>400</v>
      </c>
      <c r="G350" s="221" t="s">
        <v>310</v>
      </c>
      <c r="H350" s="222">
        <v>47.109999999999999</v>
      </c>
      <c r="I350" s="223"/>
      <c r="J350" s="224">
        <f>ROUND(I350*H350,2)</f>
        <v>0</v>
      </c>
      <c r="K350" s="220" t="s">
        <v>1</v>
      </c>
      <c r="L350" s="44"/>
      <c r="M350" s="225" t="s">
        <v>1</v>
      </c>
      <c r="N350" s="226" t="s">
        <v>43</v>
      </c>
      <c r="O350" s="91"/>
      <c r="P350" s="227">
        <f>O350*H350</f>
        <v>0</v>
      </c>
      <c r="Q350" s="227">
        <v>0</v>
      </c>
      <c r="R350" s="227">
        <f>Q350*H350</f>
        <v>0</v>
      </c>
      <c r="S350" s="227">
        <v>0</v>
      </c>
      <c r="T350" s="228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9" t="s">
        <v>264</v>
      </c>
      <c r="AT350" s="229" t="s">
        <v>131</v>
      </c>
      <c r="AU350" s="229" t="s">
        <v>88</v>
      </c>
      <c r="AY350" s="17" t="s">
        <v>128</v>
      </c>
      <c r="BE350" s="230">
        <f>IF(N350="základní",J350,0)</f>
        <v>0</v>
      </c>
      <c r="BF350" s="230">
        <f>IF(N350="snížená",J350,0)</f>
        <v>0</v>
      </c>
      <c r="BG350" s="230">
        <f>IF(N350="zákl. přenesená",J350,0)</f>
        <v>0</v>
      </c>
      <c r="BH350" s="230">
        <f>IF(N350="sníž. přenesená",J350,0)</f>
        <v>0</v>
      </c>
      <c r="BI350" s="230">
        <f>IF(N350="nulová",J350,0)</f>
        <v>0</v>
      </c>
      <c r="BJ350" s="17" t="s">
        <v>86</v>
      </c>
      <c r="BK350" s="230">
        <f>ROUND(I350*H350,2)</f>
        <v>0</v>
      </c>
      <c r="BL350" s="17" t="s">
        <v>264</v>
      </c>
      <c r="BM350" s="229" t="s">
        <v>401</v>
      </c>
    </row>
    <row r="351" s="13" customFormat="1">
      <c r="A351" s="13"/>
      <c r="B351" s="231"/>
      <c r="C351" s="232"/>
      <c r="D351" s="233" t="s">
        <v>138</v>
      </c>
      <c r="E351" s="234" t="s">
        <v>1</v>
      </c>
      <c r="F351" s="235" t="s">
        <v>402</v>
      </c>
      <c r="G351" s="232"/>
      <c r="H351" s="234" t="s">
        <v>1</v>
      </c>
      <c r="I351" s="236"/>
      <c r="J351" s="232"/>
      <c r="K351" s="232"/>
      <c r="L351" s="237"/>
      <c r="M351" s="238"/>
      <c r="N351" s="239"/>
      <c r="O351" s="239"/>
      <c r="P351" s="239"/>
      <c r="Q351" s="239"/>
      <c r="R351" s="239"/>
      <c r="S351" s="239"/>
      <c r="T351" s="240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1" t="s">
        <v>138</v>
      </c>
      <c r="AU351" s="241" t="s">
        <v>88</v>
      </c>
      <c r="AV351" s="13" t="s">
        <v>86</v>
      </c>
      <c r="AW351" s="13" t="s">
        <v>34</v>
      </c>
      <c r="AX351" s="13" t="s">
        <v>78</v>
      </c>
      <c r="AY351" s="241" t="s">
        <v>128</v>
      </c>
    </row>
    <row r="352" s="14" customFormat="1">
      <c r="A352" s="14"/>
      <c r="B352" s="242"/>
      <c r="C352" s="243"/>
      <c r="D352" s="233" t="s">
        <v>138</v>
      </c>
      <c r="E352" s="244" t="s">
        <v>1</v>
      </c>
      <c r="F352" s="245" t="s">
        <v>403</v>
      </c>
      <c r="G352" s="243"/>
      <c r="H352" s="246">
        <v>5.0999999999999996</v>
      </c>
      <c r="I352" s="247"/>
      <c r="J352" s="243"/>
      <c r="K352" s="243"/>
      <c r="L352" s="248"/>
      <c r="M352" s="249"/>
      <c r="N352" s="250"/>
      <c r="O352" s="250"/>
      <c r="P352" s="250"/>
      <c r="Q352" s="250"/>
      <c r="R352" s="250"/>
      <c r="S352" s="250"/>
      <c r="T352" s="251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2" t="s">
        <v>138</v>
      </c>
      <c r="AU352" s="252" t="s">
        <v>88</v>
      </c>
      <c r="AV352" s="14" t="s">
        <v>88</v>
      </c>
      <c r="AW352" s="14" t="s">
        <v>34</v>
      </c>
      <c r="AX352" s="14" t="s">
        <v>78</v>
      </c>
      <c r="AY352" s="252" t="s">
        <v>128</v>
      </c>
    </row>
    <row r="353" s="13" customFormat="1">
      <c r="A353" s="13"/>
      <c r="B353" s="231"/>
      <c r="C353" s="232"/>
      <c r="D353" s="233" t="s">
        <v>138</v>
      </c>
      <c r="E353" s="234" t="s">
        <v>1</v>
      </c>
      <c r="F353" s="235" t="s">
        <v>404</v>
      </c>
      <c r="G353" s="232"/>
      <c r="H353" s="234" t="s">
        <v>1</v>
      </c>
      <c r="I353" s="236"/>
      <c r="J353" s="232"/>
      <c r="K353" s="232"/>
      <c r="L353" s="237"/>
      <c r="M353" s="238"/>
      <c r="N353" s="239"/>
      <c r="O353" s="239"/>
      <c r="P353" s="239"/>
      <c r="Q353" s="239"/>
      <c r="R353" s="239"/>
      <c r="S353" s="239"/>
      <c r="T353" s="240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1" t="s">
        <v>138</v>
      </c>
      <c r="AU353" s="241" t="s">
        <v>88</v>
      </c>
      <c r="AV353" s="13" t="s">
        <v>86</v>
      </c>
      <c r="AW353" s="13" t="s">
        <v>34</v>
      </c>
      <c r="AX353" s="13" t="s">
        <v>78</v>
      </c>
      <c r="AY353" s="241" t="s">
        <v>128</v>
      </c>
    </row>
    <row r="354" s="14" customFormat="1">
      <c r="A354" s="14"/>
      <c r="B354" s="242"/>
      <c r="C354" s="243"/>
      <c r="D354" s="233" t="s">
        <v>138</v>
      </c>
      <c r="E354" s="244" t="s">
        <v>1</v>
      </c>
      <c r="F354" s="245" t="s">
        <v>405</v>
      </c>
      <c r="G354" s="243"/>
      <c r="H354" s="246">
        <v>4.7000000000000002</v>
      </c>
      <c r="I354" s="247"/>
      <c r="J354" s="243"/>
      <c r="K354" s="243"/>
      <c r="L354" s="248"/>
      <c r="M354" s="249"/>
      <c r="N354" s="250"/>
      <c r="O354" s="250"/>
      <c r="P354" s="250"/>
      <c r="Q354" s="250"/>
      <c r="R354" s="250"/>
      <c r="S354" s="250"/>
      <c r="T354" s="251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2" t="s">
        <v>138</v>
      </c>
      <c r="AU354" s="252" t="s">
        <v>88</v>
      </c>
      <c r="AV354" s="14" t="s">
        <v>88</v>
      </c>
      <c r="AW354" s="14" t="s">
        <v>34</v>
      </c>
      <c r="AX354" s="14" t="s">
        <v>78</v>
      </c>
      <c r="AY354" s="252" t="s">
        <v>128</v>
      </c>
    </row>
    <row r="355" s="13" customFormat="1">
      <c r="A355" s="13"/>
      <c r="B355" s="231"/>
      <c r="C355" s="232"/>
      <c r="D355" s="233" t="s">
        <v>138</v>
      </c>
      <c r="E355" s="234" t="s">
        <v>1</v>
      </c>
      <c r="F355" s="235" t="s">
        <v>406</v>
      </c>
      <c r="G355" s="232"/>
      <c r="H355" s="234" t="s">
        <v>1</v>
      </c>
      <c r="I355" s="236"/>
      <c r="J355" s="232"/>
      <c r="K355" s="232"/>
      <c r="L355" s="237"/>
      <c r="M355" s="238"/>
      <c r="N355" s="239"/>
      <c r="O355" s="239"/>
      <c r="P355" s="239"/>
      <c r="Q355" s="239"/>
      <c r="R355" s="239"/>
      <c r="S355" s="239"/>
      <c r="T355" s="240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1" t="s">
        <v>138</v>
      </c>
      <c r="AU355" s="241" t="s">
        <v>88</v>
      </c>
      <c r="AV355" s="13" t="s">
        <v>86</v>
      </c>
      <c r="AW355" s="13" t="s">
        <v>34</v>
      </c>
      <c r="AX355" s="13" t="s">
        <v>78</v>
      </c>
      <c r="AY355" s="241" t="s">
        <v>128</v>
      </c>
    </row>
    <row r="356" s="14" customFormat="1">
      <c r="A356" s="14"/>
      <c r="B356" s="242"/>
      <c r="C356" s="243"/>
      <c r="D356" s="233" t="s">
        <v>138</v>
      </c>
      <c r="E356" s="244" t="s">
        <v>1</v>
      </c>
      <c r="F356" s="245" t="s">
        <v>407</v>
      </c>
      <c r="G356" s="243"/>
      <c r="H356" s="246">
        <v>5.3300000000000001</v>
      </c>
      <c r="I356" s="247"/>
      <c r="J356" s="243"/>
      <c r="K356" s="243"/>
      <c r="L356" s="248"/>
      <c r="M356" s="249"/>
      <c r="N356" s="250"/>
      <c r="O356" s="250"/>
      <c r="P356" s="250"/>
      <c r="Q356" s="250"/>
      <c r="R356" s="250"/>
      <c r="S356" s="250"/>
      <c r="T356" s="251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2" t="s">
        <v>138</v>
      </c>
      <c r="AU356" s="252" t="s">
        <v>88</v>
      </c>
      <c r="AV356" s="14" t="s">
        <v>88</v>
      </c>
      <c r="AW356" s="14" t="s">
        <v>34</v>
      </c>
      <c r="AX356" s="14" t="s">
        <v>78</v>
      </c>
      <c r="AY356" s="252" t="s">
        <v>128</v>
      </c>
    </row>
    <row r="357" s="13" customFormat="1">
      <c r="A357" s="13"/>
      <c r="B357" s="231"/>
      <c r="C357" s="232"/>
      <c r="D357" s="233" t="s">
        <v>138</v>
      </c>
      <c r="E357" s="234" t="s">
        <v>1</v>
      </c>
      <c r="F357" s="235" t="s">
        <v>408</v>
      </c>
      <c r="G357" s="232"/>
      <c r="H357" s="234" t="s">
        <v>1</v>
      </c>
      <c r="I357" s="236"/>
      <c r="J357" s="232"/>
      <c r="K357" s="232"/>
      <c r="L357" s="237"/>
      <c r="M357" s="238"/>
      <c r="N357" s="239"/>
      <c r="O357" s="239"/>
      <c r="P357" s="239"/>
      <c r="Q357" s="239"/>
      <c r="R357" s="239"/>
      <c r="S357" s="239"/>
      <c r="T357" s="240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1" t="s">
        <v>138</v>
      </c>
      <c r="AU357" s="241" t="s">
        <v>88</v>
      </c>
      <c r="AV357" s="13" t="s">
        <v>86</v>
      </c>
      <c r="AW357" s="13" t="s">
        <v>34</v>
      </c>
      <c r="AX357" s="13" t="s">
        <v>78</v>
      </c>
      <c r="AY357" s="241" t="s">
        <v>128</v>
      </c>
    </row>
    <row r="358" s="14" customFormat="1">
      <c r="A358" s="14"/>
      <c r="B358" s="242"/>
      <c r="C358" s="243"/>
      <c r="D358" s="233" t="s">
        <v>138</v>
      </c>
      <c r="E358" s="244" t="s">
        <v>1</v>
      </c>
      <c r="F358" s="245" t="s">
        <v>409</v>
      </c>
      <c r="G358" s="243"/>
      <c r="H358" s="246">
        <v>21.32</v>
      </c>
      <c r="I358" s="247"/>
      <c r="J358" s="243"/>
      <c r="K358" s="243"/>
      <c r="L358" s="248"/>
      <c r="M358" s="249"/>
      <c r="N358" s="250"/>
      <c r="O358" s="250"/>
      <c r="P358" s="250"/>
      <c r="Q358" s="250"/>
      <c r="R358" s="250"/>
      <c r="S358" s="250"/>
      <c r="T358" s="251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2" t="s">
        <v>138</v>
      </c>
      <c r="AU358" s="252" t="s">
        <v>88</v>
      </c>
      <c r="AV358" s="14" t="s">
        <v>88</v>
      </c>
      <c r="AW358" s="14" t="s">
        <v>34</v>
      </c>
      <c r="AX358" s="14" t="s">
        <v>78</v>
      </c>
      <c r="AY358" s="252" t="s">
        <v>128</v>
      </c>
    </row>
    <row r="359" s="13" customFormat="1">
      <c r="A359" s="13"/>
      <c r="B359" s="231"/>
      <c r="C359" s="232"/>
      <c r="D359" s="233" t="s">
        <v>138</v>
      </c>
      <c r="E359" s="234" t="s">
        <v>1</v>
      </c>
      <c r="F359" s="235" t="s">
        <v>410</v>
      </c>
      <c r="G359" s="232"/>
      <c r="H359" s="234" t="s">
        <v>1</v>
      </c>
      <c r="I359" s="236"/>
      <c r="J359" s="232"/>
      <c r="K359" s="232"/>
      <c r="L359" s="237"/>
      <c r="M359" s="238"/>
      <c r="N359" s="239"/>
      <c r="O359" s="239"/>
      <c r="P359" s="239"/>
      <c r="Q359" s="239"/>
      <c r="R359" s="239"/>
      <c r="S359" s="239"/>
      <c r="T359" s="240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1" t="s">
        <v>138</v>
      </c>
      <c r="AU359" s="241" t="s">
        <v>88</v>
      </c>
      <c r="AV359" s="13" t="s">
        <v>86</v>
      </c>
      <c r="AW359" s="13" t="s">
        <v>34</v>
      </c>
      <c r="AX359" s="13" t="s">
        <v>78</v>
      </c>
      <c r="AY359" s="241" t="s">
        <v>128</v>
      </c>
    </row>
    <row r="360" s="14" customFormat="1">
      <c r="A360" s="14"/>
      <c r="B360" s="242"/>
      <c r="C360" s="243"/>
      <c r="D360" s="233" t="s">
        <v>138</v>
      </c>
      <c r="E360" s="244" t="s">
        <v>1</v>
      </c>
      <c r="F360" s="245" t="s">
        <v>411</v>
      </c>
      <c r="G360" s="243"/>
      <c r="H360" s="246">
        <v>10.66</v>
      </c>
      <c r="I360" s="247"/>
      <c r="J360" s="243"/>
      <c r="K360" s="243"/>
      <c r="L360" s="248"/>
      <c r="M360" s="249"/>
      <c r="N360" s="250"/>
      <c r="O360" s="250"/>
      <c r="P360" s="250"/>
      <c r="Q360" s="250"/>
      <c r="R360" s="250"/>
      <c r="S360" s="250"/>
      <c r="T360" s="251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2" t="s">
        <v>138</v>
      </c>
      <c r="AU360" s="252" t="s">
        <v>88</v>
      </c>
      <c r="AV360" s="14" t="s">
        <v>88</v>
      </c>
      <c r="AW360" s="14" t="s">
        <v>34</v>
      </c>
      <c r="AX360" s="14" t="s">
        <v>78</v>
      </c>
      <c r="AY360" s="252" t="s">
        <v>128</v>
      </c>
    </row>
    <row r="361" s="15" customFormat="1">
      <c r="A361" s="15"/>
      <c r="B361" s="253"/>
      <c r="C361" s="254"/>
      <c r="D361" s="233" t="s">
        <v>138</v>
      </c>
      <c r="E361" s="255" t="s">
        <v>1</v>
      </c>
      <c r="F361" s="256" t="s">
        <v>156</v>
      </c>
      <c r="G361" s="254"/>
      <c r="H361" s="257">
        <v>47.109999999999999</v>
      </c>
      <c r="I361" s="258"/>
      <c r="J361" s="254"/>
      <c r="K361" s="254"/>
      <c r="L361" s="259"/>
      <c r="M361" s="260"/>
      <c r="N361" s="261"/>
      <c r="O361" s="261"/>
      <c r="P361" s="261"/>
      <c r="Q361" s="261"/>
      <c r="R361" s="261"/>
      <c r="S361" s="261"/>
      <c r="T361" s="262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63" t="s">
        <v>138</v>
      </c>
      <c r="AU361" s="263" t="s">
        <v>88</v>
      </c>
      <c r="AV361" s="15" t="s">
        <v>136</v>
      </c>
      <c r="AW361" s="15" t="s">
        <v>34</v>
      </c>
      <c r="AX361" s="15" t="s">
        <v>86</v>
      </c>
      <c r="AY361" s="263" t="s">
        <v>128</v>
      </c>
    </row>
    <row r="362" s="2" customFormat="1" ht="24.15" customHeight="1">
      <c r="A362" s="38"/>
      <c r="B362" s="39"/>
      <c r="C362" s="218" t="s">
        <v>412</v>
      </c>
      <c r="D362" s="218" t="s">
        <v>131</v>
      </c>
      <c r="E362" s="219" t="s">
        <v>413</v>
      </c>
      <c r="F362" s="220" t="s">
        <v>414</v>
      </c>
      <c r="G362" s="221" t="s">
        <v>145</v>
      </c>
      <c r="H362" s="222">
        <v>3</v>
      </c>
      <c r="I362" s="223"/>
      <c r="J362" s="224">
        <f>ROUND(I362*H362,2)</f>
        <v>0</v>
      </c>
      <c r="K362" s="220" t="s">
        <v>135</v>
      </c>
      <c r="L362" s="44"/>
      <c r="M362" s="225" t="s">
        <v>1</v>
      </c>
      <c r="N362" s="226" t="s">
        <v>43</v>
      </c>
      <c r="O362" s="91"/>
      <c r="P362" s="227">
        <f>O362*H362</f>
        <v>0</v>
      </c>
      <c r="Q362" s="227">
        <v>0</v>
      </c>
      <c r="R362" s="227">
        <f>Q362*H362</f>
        <v>0</v>
      </c>
      <c r="S362" s="227">
        <v>0.0030000000000000001</v>
      </c>
      <c r="T362" s="228">
        <f>S362*H362</f>
        <v>0.0090000000000000011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9" t="s">
        <v>264</v>
      </c>
      <c r="AT362" s="229" t="s">
        <v>131</v>
      </c>
      <c r="AU362" s="229" t="s">
        <v>88</v>
      </c>
      <c r="AY362" s="17" t="s">
        <v>128</v>
      </c>
      <c r="BE362" s="230">
        <f>IF(N362="základní",J362,0)</f>
        <v>0</v>
      </c>
      <c r="BF362" s="230">
        <f>IF(N362="snížená",J362,0)</f>
        <v>0</v>
      </c>
      <c r="BG362" s="230">
        <f>IF(N362="zákl. přenesená",J362,0)</f>
        <v>0</v>
      </c>
      <c r="BH362" s="230">
        <f>IF(N362="sníž. přenesená",J362,0)</f>
        <v>0</v>
      </c>
      <c r="BI362" s="230">
        <f>IF(N362="nulová",J362,0)</f>
        <v>0</v>
      </c>
      <c r="BJ362" s="17" t="s">
        <v>86</v>
      </c>
      <c r="BK362" s="230">
        <f>ROUND(I362*H362,2)</f>
        <v>0</v>
      </c>
      <c r="BL362" s="17" t="s">
        <v>264</v>
      </c>
      <c r="BM362" s="229" t="s">
        <v>415</v>
      </c>
    </row>
    <row r="363" s="13" customFormat="1">
      <c r="A363" s="13"/>
      <c r="B363" s="231"/>
      <c r="C363" s="232"/>
      <c r="D363" s="233" t="s">
        <v>138</v>
      </c>
      <c r="E363" s="234" t="s">
        <v>1</v>
      </c>
      <c r="F363" s="235" t="s">
        <v>416</v>
      </c>
      <c r="G363" s="232"/>
      <c r="H363" s="234" t="s">
        <v>1</v>
      </c>
      <c r="I363" s="236"/>
      <c r="J363" s="232"/>
      <c r="K363" s="232"/>
      <c r="L363" s="237"/>
      <c r="M363" s="238"/>
      <c r="N363" s="239"/>
      <c r="O363" s="239"/>
      <c r="P363" s="239"/>
      <c r="Q363" s="239"/>
      <c r="R363" s="239"/>
      <c r="S363" s="239"/>
      <c r="T363" s="240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1" t="s">
        <v>138</v>
      </c>
      <c r="AU363" s="241" t="s">
        <v>88</v>
      </c>
      <c r="AV363" s="13" t="s">
        <v>86</v>
      </c>
      <c r="AW363" s="13" t="s">
        <v>34</v>
      </c>
      <c r="AX363" s="13" t="s">
        <v>78</v>
      </c>
      <c r="AY363" s="241" t="s">
        <v>128</v>
      </c>
    </row>
    <row r="364" s="13" customFormat="1">
      <c r="A364" s="13"/>
      <c r="B364" s="231"/>
      <c r="C364" s="232"/>
      <c r="D364" s="233" t="s">
        <v>138</v>
      </c>
      <c r="E364" s="234" t="s">
        <v>1</v>
      </c>
      <c r="F364" s="235" t="s">
        <v>163</v>
      </c>
      <c r="G364" s="232"/>
      <c r="H364" s="234" t="s">
        <v>1</v>
      </c>
      <c r="I364" s="236"/>
      <c r="J364" s="232"/>
      <c r="K364" s="232"/>
      <c r="L364" s="237"/>
      <c r="M364" s="238"/>
      <c r="N364" s="239"/>
      <c r="O364" s="239"/>
      <c r="P364" s="239"/>
      <c r="Q364" s="239"/>
      <c r="R364" s="239"/>
      <c r="S364" s="239"/>
      <c r="T364" s="240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1" t="s">
        <v>138</v>
      </c>
      <c r="AU364" s="241" t="s">
        <v>88</v>
      </c>
      <c r="AV364" s="13" t="s">
        <v>86</v>
      </c>
      <c r="AW364" s="13" t="s">
        <v>34</v>
      </c>
      <c r="AX364" s="13" t="s">
        <v>78</v>
      </c>
      <c r="AY364" s="241" t="s">
        <v>128</v>
      </c>
    </row>
    <row r="365" s="14" customFormat="1">
      <c r="A365" s="14"/>
      <c r="B365" s="242"/>
      <c r="C365" s="243"/>
      <c r="D365" s="233" t="s">
        <v>138</v>
      </c>
      <c r="E365" s="244" t="s">
        <v>1</v>
      </c>
      <c r="F365" s="245" t="s">
        <v>417</v>
      </c>
      <c r="G365" s="243"/>
      <c r="H365" s="246">
        <v>1</v>
      </c>
      <c r="I365" s="247"/>
      <c r="J365" s="243"/>
      <c r="K365" s="243"/>
      <c r="L365" s="248"/>
      <c r="M365" s="249"/>
      <c r="N365" s="250"/>
      <c r="O365" s="250"/>
      <c r="P365" s="250"/>
      <c r="Q365" s="250"/>
      <c r="R365" s="250"/>
      <c r="S365" s="250"/>
      <c r="T365" s="251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2" t="s">
        <v>138</v>
      </c>
      <c r="AU365" s="252" t="s">
        <v>88</v>
      </c>
      <c r="AV365" s="14" t="s">
        <v>88</v>
      </c>
      <c r="AW365" s="14" t="s">
        <v>34</v>
      </c>
      <c r="AX365" s="14" t="s">
        <v>78</v>
      </c>
      <c r="AY365" s="252" t="s">
        <v>128</v>
      </c>
    </row>
    <row r="366" s="13" customFormat="1">
      <c r="A366" s="13"/>
      <c r="B366" s="231"/>
      <c r="C366" s="232"/>
      <c r="D366" s="233" t="s">
        <v>138</v>
      </c>
      <c r="E366" s="234" t="s">
        <v>1</v>
      </c>
      <c r="F366" s="235" t="s">
        <v>168</v>
      </c>
      <c r="G366" s="232"/>
      <c r="H366" s="234" t="s">
        <v>1</v>
      </c>
      <c r="I366" s="236"/>
      <c r="J366" s="232"/>
      <c r="K366" s="232"/>
      <c r="L366" s="237"/>
      <c r="M366" s="238"/>
      <c r="N366" s="239"/>
      <c r="O366" s="239"/>
      <c r="P366" s="239"/>
      <c r="Q366" s="239"/>
      <c r="R366" s="239"/>
      <c r="S366" s="239"/>
      <c r="T366" s="240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1" t="s">
        <v>138</v>
      </c>
      <c r="AU366" s="241" t="s">
        <v>88</v>
      </c>
      <c r="AV366" s="13" t="s">
        <v>86</v>
      </c>
      <c r="AW366" s="13" t="s">
        <v>34</v>
      </c>
      <c r="AX366" s="13" t="s">
        <v>78</v>
      </c>
      <c r="AY366" s="241" t="s">
        <v>128</v>
      </c>
    </row>
    <row r="367" s="14" customFormat="1">
      <c r="A367" s="14"/>
      <c r="B367" s="242"/>
      <c r="C367" s="243"/>
      <c r="D367" s="233" t="s">
        <v>138</v>
      </c>
      <c r="E367" s="244" t="s">
        <v>1</v>
      </c>
      <c r="F367" s="245" t="s">
        <v>418</v>
      </c>
      <c r="G367" s="243"/>
      <c r="H367" s="246">
        <v>1</v>
      </c>
      <c r="I367" s="247"/>
      <c r="J367" s="243"/>
      <c r="K367" s="243"/>
      <c r="L367" s="248"/>
      <c r="M367" s="249"/>
      <c r="N367" s="250"/>
      <c r="O367" s="250"/>
      <c r="P367" s="250"/>
      <c r="Q367" s="250"/>
      <c r="R367" s="250"/>
      <c r="S367" s="250"/>
      <c r="T367" s="251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2" t="s">
        <v>138</v>
      </c>
      <c r="AU367" s="252" t="s">
        <v>88</v>
      </c>
      <c r="AV367" s="14" t="s">
        <v>88</v>
      </c>
      <c r="AW367" s="14" t="s">
        <v>34</v>
      </c>
      <c r="AX367" s="14" t="s">
        <v>78</v>
      </c>
      <c r="AY367" s="252" t="s">
        <v>128</v>
      </c>
    </row>
    <row r="368" s="14" customFormat="1">
      <c r="A368" s="14"/>
      <c r="B368" s="242"/>
      <c r="C368" s="243"/>
      <c r="D368" s="233" t="s">
        <v>138</v>
      </c>
      <c r="E368" s="244" t="s">
        <v>1</v>
      </c>
      <c r="F368" s="245" t="s">
        <v>419</v>
      </c>
      <c r="G368" s="243"/>
      <c r="H368" s="246">
        <v>1</v>
      </c>
      <c r="I368" s="247"/>
      <c r="J368" s="243"/>
      <c r="K368" s="243"/>
      <c r="L368" s="248"/>
      <c r="M368" s="249"/>
      <c r="N368" s="250"/>
      <c r="O368" s="250"/>
      <c r="P368" s="250"/>
      <c r="Q368" s="250"/>
      <c r="R368" s="250"/>
      <c r="S368" s="250"/>
      <c r="T368" s="251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2" t="s">
        <v>138</v>
      </c>
      <c r="AU368" s="252" t="s">
        <v>88</v>
      </c>
      <c r="AV368" s="14" t="s">
        <v>88</v>
      </c>
      <c r="AW368" s="14" t="s">
        <v>34</v>
      </c>
      <c r="AX368" s="14" t="s">
        <v>78</v>
      </c>
      <c r="AY368" s="252" t="s">
        <v>128</v>
      </c>
    </row>
    <row r="369" s="15" customFormat="1">
      <c r="A369" s="15"/>
      <c r="B369" s="253"/>
      <c r="C369" s="254"/>
      <c r="D369" s="233" t="s">
        <v>138</v>
      </c>
      <c r="E369" s="255" t="s">
        <v>1</v>
      </c>
      <c r="F369" s="256" t="s">
        <v>156</v>
      </c>
      <c r="G369" s="254"/>
      <c r="H369" s="257">
        <v>3</v>
      </c>
      <c r="I369" s="258"/>
      <c r="J369" s="254"/>
      <c r="K369" s="254"/>
      <c r="L369" s="259"/>
      <c r="M369" s="260"/>
      <c r="N369" s="261"/>
      <c r="O369" s="261"/>
      <c r="P369" s="261"/>
      <c r="Q369" s="261"/>
      <c r="R369" s="261"/>
      <c r="S369" s="261"/>
      <c r="T369" s="262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63" t="s">
        <v>138</v>
      </c>
      <c r="AU369" s="263" t="s">
        <v>88</v>
      </c>
      <c r="AV369" s="15" t="s">
        <v>136</v>
      </c>
      <c r="AW369" s="15" t="s">
        <v>34</v>
      </c>
      <c r="AX369" s="15" t="s">
        <v>86</v>
      </c>
      <c r="AY369" s="263" t="s">
        <v>128</v>
      </c>
    </row>
    <row r="370" s="2" customFormat="1" ht="24.15" customHeight="1">
      <c r="A370" s="38"/>
      <c r="B370" s="39"/>
      <c r="C370" s="218" t="s">
        <v>420</v>
      </c>
      <c r="D370" s="218" t="s">
        <v>131</v>
      </c>
      <c r="E370" s="219" t="s">
        <v>421</v>
      </c>
      <c r="F370" s="220" t="s">
        <v>422</v>
      </c>
      <c r="G370" s="221" t="s">
        <v>145</v>
      </c>
      <c r="H370" s="222">
        <v>40</v>
      </c>
      <c r="I370" s="223"/>
      <c r="J370" s="224">
        <f>ROUND(I370*H370,2)</f>
        <v>0</v>
      </c>
      <c r="K370" s="220" t="s">
        <v>135</v>
      </c>
      <c r="L370" s="44"/>
      <c r="M370" s="225" t="s">
        <v>1</v>
      </c>
      <c r="N370" s="226" t="s">
        <v>43</v>
      </c>
      <c r="O370" s="91"/>
      <c r="P370" s="227">
        <f>O370*H370</f>
        <v>0</v>
      </c>
      <c r="Q370" s="227">
        <v>0</v>
      </c>
      <c r="R370" s="227">
        <f>Q370*H370</f>
        <v>0</v>
      </c>
      <c r="S370" s="227">
        <v>0.0050000000000000001</v>
      </c>
      <c r="T370" s="228">
        <f>S370*H370</f>
        <v>0.20000000000000001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29" t="s">
        <v>264</v>
      </c>
      <c r="AT370" s="229" t="s">
        <v>131</v>
      </c>
      <c r="AU370" s="229" t="s">
        <v>88</v>
      </c>
      <c r="AY370" s="17" t="s">
        <v>128</v>
      </c>
      <c r="BE370" s="230">
        <f>IF(N370="základní",J370,0)</f>
        <v>0</v>
      </c>
      <c r="BF370" s="230">
        <f>IF(N370="snížená",J370,0)</f>
        <v>0</v>
      </c>
      <c r="BG370" s="230">
        <f>IF(N370="zákl. přenesená",J370,0)</f>
        <v>0</v>
      </c>
      <c r="BH370" s="230">
        <f>IF(N370="sníž. přenesená",J370,0)</f>
        <v>0</v>
      </c>
      <c r="BI370" s="230">
        <f>IF(N370="nulová",J370,0)</f>
        <v>0</v>
      </c>
      <c r="BJ370" s="17" t="s">
        <v>86</v>
      </c>
      <c r="BK370" s="230">
        <f>ROUND(I370*H370,2)</f>
        <v>0</v>
      </c>
      <c r="BL370" s="17" t="s">
        <v>264</v>
      </c>
      <c r="BM370" s="229" t="s">
        <v>423</v>
      </c>
    </row>
    <row r="371" s="13" customFormat="1">
      <c r="A371" s="13"/>
      <c r="B371" s="231"/>
      <c r="C371" s="232"/>
      <c r="D371" s="233" t="s">
        <v>138</v>
      </c>
      <c r="E371" s="234" t="s">
        <v>1</v>
      </c>
      <c r="F371" s="235" t="s">
        <v>424</v>
      </c>
      <c r="G371" s="232"/>
      <c r="H371" s="234" t="s">
        <v>1</v>
      </c>
      <c r="I371" s="236"/>
      <c r="J371" s="232"/>
      <c r="K371" s="232"/>
      <c r="L371" s="237"/>
      <c r="M371" s="238"/>
      <c r="N371" s="239"/>
      <c r="O371" s="239"/>
      <c r="P371" s="239"/>
      <c r="Q371" s="239"/>
      <c r="R371" s="239"/>
      <c r="S371" s="239"/>
      <c r="T371" s="240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1" t="s">
        <v>138</v>
      </c>
      <c r="AU371" s="241" t="s">
        <v>88</v>
      </c>
      <c r="AV371" s="13" t="s">
        <v>86</v>
      </c>
      <c r="AW371" s="13" t="s">
        <v>34</v>
      </c>
      <c r="AX371" s="13" t="s">
        <v>78</v>
      </c>
      <c r="AY371" s="241" t="s">
        <v>128</v>
      </c>
    </row>
    <row r="372" s="13" customFormat="1">
      <c r="A372" s="13"/>
      <c r="B372" s="231"/>
      <c r="C372" s="232"/>
      <c r="D372" s="233" t="s">
        <v>138</v>
      </c>
      <c r="E372" s="234" t="s">
        <v>1</v>
      </c>
      <c r="F372" s="235" t="s">
        <v>168</v>
      </c>
      <c r="G372" s="232"/>
      <c r="H372" s="234" t="s">
        <v>1</v>
      </c>
      <c r="I372" s="236"/>
      <c r="J372" s="232"/>
      <c r="K372" s="232"/>
      <c r="L372" s="237"/>
      <c r="M372" s="238"/>
      <c r="N372" s="239"/>
      <c r="O372" s="239"/>
      <c r="P372" s="239"/>
      <c r="Q372" s="239"/>
      <c r="R372" s="239"/>
      <c r="S372" s="239"/>
      <c r="T372" s="240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1" t="s">
        <v>138</v>
      </c>
      <c r="AU372" s="241" t="s">
        <v>88</v>
      </c>
      <c r="AV372" s="13" t="s">
        <v>86</v>
      </c>
      <c r="AW372" s="13" t="s">
        <v>34</v>
      </c>
      <c r="AX372" s="13" t="s">
        <v>78</v>
      </c>
      <c r="AY372" s="241" t="s">
        <v>128</v>
      </c>
    </row>
    <row r="373" s="14" customFormat="1">
      <c r="A373" s="14"/>
      <c r="B373" s="242"/>
      <c r="C373" s="243"/>
      <c r="D373" s="233" t="s">
        <v>138</v>
      </c>
      <c r="E373" s="244" t="s">
        <v>1</v>
      </c>
      <c r="F373" s="245" t="s">
        <v>425</v>
      </c>
      <c r="G373" s="243"/>
      <c r="H373" s="246">
        <v>1</v>
      </c>
      <c r="I373" s="247"/>
      <c r="J373" s="243"/>
      <c r="K373" s="243"/>
      <c r="L373" s="248"/>
      <c r="M373" s="249"/>
      <c r="N373" s="250"/>
      <c r="O373" s="250"/>
      <c r="P373" s="250"/>
      <c r="Q373" s="250"/>
      <c r="R373" s="250"/>
      <c r="S373" s="250"/>
      <c r="T373" s="251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2" t="s">
        <v>138</v>
      </c>
      <c r="AU373" s="252" t="s">
        <v>88</v>
      </c>
      <c r="AV373" s="14" t="s">
        <v>88</v>
      </c>
      <c r="AW373" s="14" t="s">
        <v>34</v>
      </c>
      <c r="AX373" s="14" t="s">
        <v>78</v>
      </c>
      <c r="AY373" s="252" t="s">
        <v>128</v>
      </c>
    </row>
    <row r="374" s="14" customFormat="1">
      <c r="A374" s="14"/>
      <c r="B374" s="242"/>
      <c r="C374" s="243"/>
      <c r="D374" s="233" t="s">
        <v>138</v>
      </c>
      <c r="E374" s="244" t="s">
        <v>1</v>
      </c>
      <c r="F374" s="245" t="s">
        <v>426</v>
      </c>
      <c r="G374" s="243"/>
      <c r="H374" s="246">
        <v>1</v>
      </c>
      <c r="I374" s="247"/>
      <c r="J374" s="243"/>
      <c r="K374" s="243"/>
      <c r="L374" s="248"/>
      <c r="M374" s="249"/>
      <c r="N374" s="250"/>
      <c r="O374" s="250"/>
      <c r="P374" s="250"/>
      <c r="Q374" s="250"/>
      <c r="R374" s="250"/>
      <c r="S374" s="250"/>
      <c r="T374" s="251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2" t="s">
        <v>138</v>
      </c>
      <c r="AU374" s="252" t="s">
        <v>88</v>
      </c>
      <c r="AV374" s="14" t="s">
        <v>88</v>
      </c>
      <c r="AW374" s="14" t="s">
        <v>34</v>
      </c>
      <c r="AX374" s="14" t="s">
        <v>78</v>
      </c>
      <c r="AY374" s="252" t="s">
        <v>128</v>
      </c>
    </row>
    <row r="375" s="14" customFormat="1">
      <c r="A375" s="14"/>
      <c r="B375" s="242"/>
      <c r="C375" s="243"/>
      <c r="D375" s="233" t="s">
        <v>138</v>
      </c>
      <c r="E375" s="244" t="s">
        <v>1</v>
      </c>
      <c r="F375" s="245" t="s">
        <v>427</v>
      </c>
      <c r="G375" s="243"/>
      <c r="H375" s="246">
        <v>1</v>
      </c>
      <c r="I375" s="247"/>
      <c r="J375" s="243"/>
      <c r="K375" s="243"/>
      <c r="L375" s="248"/>
      <c r="M375" s="249"/>
      <c r="N375" s="250"/>
      <c r="O375" s="250"/>
      <c r="P375" s="250"/>
      <c r="Q375" s="250"/>
      <c r="R375" s="250"/>
      <c r="S375" s="250"/>
      <c r="T375" s="251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2" t="s">
        <v>138</v>
      </c>
      <c r="AU375" s="252" t="s">
        <v>88</v>
      </c>
      <c r="AV375" s="14" t="s">
        <v>88</v>
      </c>
      <c r="AW375" s="14" t="s">
        <v>34</v>
      </c>
      <c r="AX375" s="14" t="s">
        <v>78</v>
      </c>
      <c r="AY375" s="252" t="s">
        <v>128</v>
      </c>
    </row>
    <row r="376" s="14" customFormat="1">
      <c r="A376" s="14"/>
      <c r="B376" s="242"/>
      <c r="C376" s="243"/>
      <c r="D376" s="233" t="s">
        <v>138</v>
      </c>
      <c r="E376" s="244" t="s">
        <v>1</v>
      </c>
      <c r="F376" s="245" t="s">
        <v>428</v>
      </c>
      <c r="G376" s="243"/>
      <c r="H376" s="246">
        <v>1</v>
      </c>
      <c r="I376" s="247"/>
      <c r="J376" s="243"/>
      <c r="K376" s="243"/>
      <c r="L376" s="248"/>
      <c r="M376" s="249"/>
      <c r="N376" s="250"/>
      <c r="O376" s="250"/>
      <c r="P376" s="250"/>
      <c r="Q376" s="250"/>
      <c r="R376" s="250"/>
      <c r="S376" s="250"/>
      <c r="T376" s="251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2" t="s">
        <v>138</v>
      </c>
      <c r="AU376" s="252" t="s">
        <v>88</v>
      </c>
      <c r="AV376" s="14" t="s">
        <v>88</v>
      </c>
      <c r="AW376" s="14" t="s">
        <v>34</v>
      </c>
      <c r="AX376" s="14" t="s">
        <v>78</v>
      </c>
      <c r="AY376" s="252" t="s">
        <v>128</v>
      </c>
    </row>
    <row r="377" s="13" customFormat="1">
      <c r="A377" s="13"/>
      <c r="B377" s="231"/>
      <c r="C377" s="232"/>
      <c r="D377" s="233" t="s">
        <v>138</v>
      </c>
      <c r="E377" s="234" t="s">
        <v>1</v>
      </c>
      <c r="F377" s="235" t="s">
        <v>429</v>
      </c>
      <c r="G377" s="232"/>
      <c r="H377" s="234" t="s">
        <v>1</v>
      </c>
      <c r="I377" s="236"/>
      <c r="J377" s="232"/>
      <c r="K377" s="232"/>
      <c r="L377" s="237"/>
      <c r="M377" s="238"/>
      <c r="N377" s="239"/>
      <c r="O377" s="239"/>
      <c r="P377" s="239"/>
      <c r="Q377" s="239"/>
      <c r="R377" s="239"/>
      <c r="S377" s="239"/>
      <c r="T377" s="240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1" t="s">
        <v>138</v>
      </c>
      <c r="AU377" s="241" t="s">
        <v>88</v>
      </c>
      <c r="AV377" s="13" t="s">
        <v>86</v>
      </c>
      <c r="AW377" s="13" t="s">
        <v>34</v>
      </c>
      <c r="AX377" s="13" t="s">
        <v>78</v>
      </c>
      <c r="AY377" s="241" t="s">
        <v>128</v>
      </c>
    </row>
    <row r="378" s="13" customFormat="1">
      <c r="A378" s="13"/>
      <c r="B378" s="231"/>
      <c r="C378" s="232"/>
      <c r="D378" s="233" t="s">
        <v>138</v>
      </c>
      <c r="E378" s="234" t="s">
        <v>1</v>
      </c>
      <c r="F378" s="235" t="s">
        <v>163</v>
      </c>
      <c r="G378" s="232"/>
      <c r="H378" s="234" t="s">
        <v>1</v>
      </c>
      <c r="I378" s="236"/>
      <c r="J378" s="232"/>
      <c r="K378" s="232"/>
      <c r="L378" s="237"/>
      <c r="M378" s="238"/>
      <c r="N378" s="239"/>
      <c r="O378" s="239"/>
      <c r="P378" s="239"/>
      <c r="Q378" s="239"/>
      <c r="R378" s="239"/>
      <c r="S378" s="239"/>
      <c r="T378" s="240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1" t="s">
        <v>138</v>
      </c>
      <c r="AU378" s="241" t="s">
        <v>88</v>
      </c>
      <c r="AV378" s="13" t="s">
        <v>86</v>
      </c>
      <c r="AW378" s="13" t="s">
        <v>34</v>
      </c>
      <c r="AX378" s="13" t="s">
        <v>78</v>
      </c>
      <c r="AY378" s="241" t="s">
        <v>128</v>
      </c>
    </row>
    <row r="379" s="14" customFormat="1">
      <c r="A379" s="14"/>
      <c r="B379" s="242"/>
      <c r="C379" s="243"/>
      <c r="D379" s="233" t="s">
        <v>138</v>
      </c>
      <c r="E379" s="244" t="s">
        <v>1</v>
      </c>
      <c r="F379" s="245" t="s">
        <v>430</v>
      </c>
      <c r="G379" s="243"/>
      <c r="H379" s="246">
        <v>1</v>
      </c>
      <c r="I379" s="247"/>
      <c r="J379" s="243"/>
      <c r="K379" s="243"/>
      <c r="L379" s="248"/>
      <c r="M379" s="249"/>
      <c r="N379" s="250"/>
      <c r="O379" s="250"/>
      <c r="P379" s="250"/>
      <c r="Q379" s="250"/>
      <c r="R379" s="250"/>
      <c r="S379" s="250"/>
      <c r="T379" s="251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2" t="s">
        <v>138</v>
      </c>
      <c r="AU379" s="252" t="s">
        <v>88</v>
      </c>
      <c r="AV379" s="14" t="s">
        <v>88</v>
      </c>
      <c r="AW379" s="14" t="s">
        <v>34</v>
      </c>
      <c r="AX379" s="14" t="s">
        <v>78</v>
      </c>
      <c r="AY379" s="252" t="s">
        <v>128</v>
      </c>
    </row>
    <row r="380" s="14" customFormat="1">
      <c r="A380" s="14"/>
      <c r="B380" s="242"/>
      <c r="C380" s="243"/>
      <c r="D380" s="233" t="s">
        <v>138</v>
      </c>
      <c r="E380" s="244" t="s">
        <v>1</v>
      </c>
      <c r="F380" s="245" t="s">
        <v>431</v>
      </c>
      <c r="G380" s="243"/>
      <c r="H380" s="246">
        <v>1</v>
      </c>
      <c r="I380" s="247"/>
      <c r="J380" s="243"/>
      <c r="K380" s="243"/>
      <c r="L380" s="248"/>
      <c r="M380" s="249"/>
      <c r="N380" s="250"/>
      <c r="O380" s="250"/>
      <c r="P380" s="250"/>
      <c r="Q380" s="250"/>
      <c r="R380" s="250"/>
      <c r="S380" s="250"/>
      <c r="T380" s="251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2" t="s">
        <v>138</v>
      </c>
      <c r="AU380" s="252" t="s">
        <v>88</v>
      </c>
      <c r="AV380" s="14" t="s">
        <v>88</v>
      </c>
      <c r="AW380" s="14" t="s">
        <v>34</v>
      </c>
      <c r="AX380" s="14" t="s">
        <v>78</v>
      </c>
      <c r="AY380" s="252" t="s">
        <v>128</v>
      </c>
    </row>
    <row r="381" s="13" customFormat="1">
      <c r="A381" s="13"/>
      <c r="B381" s="231"/>
      <c r="C381" s="232"/>
      <c r="D381" s="233" t="s">
        <v>138</v>
      </c>
      <c r="E381" s="234" t="s">
        <v>1</v>
      </c>
      <c r="F381" s="235" t="s">
        <v>168</v>
      </c>
      <c r="G381" s="232"/>
      <c r="H381" s="234" t="s">
        <v>1</v>
      </c>
      <c r="I381" s="236"/>
      <c r="J381" s="232"/>
      <c r="K381" s="232"/>
      <c r="L381" s="237"/>
      <c r="M381" s="238"/>
      <c r="N381" s="239"/>
      <c r="O381" s="239"/>
      <c r="P381" s="239"/>
      <c r="Q381" s="239"/>
      <c r="R381" s="239"/>
      <c r="S381" s="239"/>
      <c r="T381" s="240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1" t="s">
        <v>138</v>
      </c>
      <c r="AU381" s="241" t="s">
        <v>88</v>
      </c>
      <c r="AV381" s="13" t="s">
        <v>86</v>
      </c>
      <c r="AW381" s="13" t="s">
        <v>34</v>
      </c>
      <c r="AX381" s="13" t="s">
        <v>78</v>
      </c>
      <c r="AY381" s="241" t="s">
        <v>128</v>
      </c>
    </row>
    <row r="382" s="14" customFormat="1">
      <c r="A382" s="14"/>
      <c r="B382" s="242"/>
      <c r="C382" s="243"/>
      <c r="D382" s="233" t="s">
        <v>138</v>
      </c>
      <c r="E382" s="244" t="s">
        <v>1</v>
      </c>
      <c r="F382" s="245" t="s">
        <v>432</v>
      </c>
      <c r="G382" s="243"/>
      <c r="H382" s="246">
        <v>1</v>
      </c>
      <c r="I382" s="247"/>
      <c r="J382" s="243"/>
      <c r="K382" s="243"/>
      <c r="L382" s="248"/>
      <c r="M382" s="249"/>
      <c r="N382" s="250"/>
      <c r="O382" s="250"/>
      <c r="P382" s="250"/>
      <c r="Q382" s="250"/>
      <c r="R382" s="250"/>
      <c r="S382" s="250"/>
      <c r="T382" s="251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2" t="s">
        <v>138</v>
      </c>
      <c r="AU382" s="252" t="s">
        <v>88</v>
      </c>
      <c r="AV382" s="14" t="s">
        <v>88</v>
      </c>
      <c r="AW382" s="14" t="s">
        <v>34</v>
      </c>
      <c r="AX382" s="14" t="s">
        <v>78</v>
      </c>
      <c r="AY382" s="252" t="s">
        <v>128</v>
      </c>
    </row>
    <row r="383" s="14" customFormat="1">
      <c r="A383" s="14"/>
      <c r="B383" s="242"/>
      <c r="C383" s="243"/>
      <c r="D383" s="233" t="s">
        <v>138</v>
      </c>
      <c r="E383" s="244" t="s">
        <v>1</v>
      </c>
      <c r="F383" s="245" t="s">
        <v>433</v>
      </c>
      <c r="G383" s="243"/>
      <c r="H383" s="246">
        <v>1</v>
      </c>
      <c r="I383" s="247"/>
      <c r="J383" s="243"/>
      <c r="K383" s="243"/>
      <c r="L383" s="248"/>
      <c r="M383" s="249"/>
      <c r="N383" s="250"/>
      <c r="O383" s="250"/>
      <c r="P383" s="250"/>
      <c r="Q383" s="250"/>
      <c r="R383" s="250"/>
      <c r="S383" s="250"/>
      <c r="T383" s="251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2" t="s">
        <v>138</v>
      </c>
      <c r="AU383" s="252" t="s">
        <v>88</v>
      </c>
      <c r="AV383" s="14" t="s">
        <v>88</v>
      </c>
      <c r="AW383" s="14" t="s">
        <v>34</v>
      </c>
      <c r="AX383" s="14" t="s">
        <v>78</v>
      </c>
      <c r="AY383" s="252" t="s">
        <v>128</v>
      </c>
    </row>
    <row r="384" s="14" customFormat="1">
      <c r="A384" s="14"/>
      <c r="B384" s="242"/>
      <c r="C384" s="243"/>
      <c r="D384" s="233" t="s">
        <v>138</v>
      </c>
      <c r="E384" s="244" t="s">
        <v>1</v>
      </c>
      <c r="F384" s="245" t="s">
        <v>434</v>
      </c>
      <c r="G384" s="243"/>
      <c r="H384" s="246">
        <v>1</v>
      </c>
      <c r="I384" s="247"/>
      <c r="J384" s="243"/>
      <c r="K384" s="243"/>
      <c r="L384" s="248"/>
      <c r="M384" s="249"/>
      <c r="N384" s="250"/>
      <c r="O384" s="250"/>
      <c r="P384" s="250"/>
      <c r="Q384" s="250"/>
      <c r="R384" s="250"/>
      <c r="S384" s="250"/>
      <c r="T384" s="251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2" t="s">
        <v>138</v>
      </c>
      <c r="AU384" s="252" t="s">
        <v>88</v>
      </c>
      <c r="AV384" s="14" t="s">
        <v>88</v>
      </c>
      <c r="AW384" s="14" t="s">
        <v>34</v>
      </c>
      <c r="AX384" s="14" t="s">
        <v>78</v>
      </c>
      <c r="AY384" s="252" t="s">
        <v>128</v>
      </c>
    </row>
    <row r="385" s="14" customFormat="1">
      <c r="A385" s="14"/>
      <c r="B385" s="242"/>
      <c r="C385" s="243"/>
      <c r="D385" s="233" t="s">
        <v>138</v>
      </c>
      <c r="E385" s="244" t="s">
        <v>1</v>
      </c>
      <c r="F385" s="245" t="s">
        <v>435</v>
      </c>
      <c r="G385" s="243"/>
      <c r="H385" s="246">
        <v>1</v>
      </c>
      <c r="I385" s="247"/>
      <c r="J385" s="243"/>
      <c r="K385" s="243"/>
      <c r="L385" s="248"/>
      <c r="M385" s="249"/>
      <c r="N385" s="250"/>
      <c r="O385" s="250"/>
      <c r="P385" s="250"/>
      <c r="Q385" s="250"/>
      <c r="R385" s="250"/>
      <c r="S385" s="250"/>
      <c r="T385" s="251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2" t="s">
        <v>138</v>
      </c>
      <c r="AU385" s="252" t="s">
        <v>88</v>
      </c>
      <c r="AV385" s="14" t="s">
        <v>88</v>
      </c>
      <c r="AW385" s="14" t="s">
        <v>34</v>
      </c>
      <c r="AX385" s="14" t="s">
        <v>78</v>
      </c>
      <c r="AY385" s="252" t="s">
        <v>128</v>
      </c>
    </row>
    <row r="386" s="13" customFormat="1">
      <c r="A386" s="13"/>
      <c r="B386" s="231"/>
      <c r="C386" s="232"/>
      <c r="D386" s="233" t="s">
        <v>138</v>
      </c>
      <c r="E386" s="234" t="s">
        <v>1</v>
      </c>
      <c r="F386" s="235" t="s">
        <v>171</v>
      </c>
      <c r="G386" s="232"/>
      <c r="H386" s="234" t="s">
        <v>1</v>
      </c>
      <c r="I386" s="236"/>
      <c r="J386" s="232"/>
      <c r="K386" s="232"/>
      <c r="L386" s="237"/>
      <c r="M386" s="238"/>
      <c r="N386" s="239"/>
      <c r="O386" s="239"/>
      <c r="P386" s="239"/>
      <c r="Q386" s="239"/>
      <c r="R386" s="239"/>
      <c r="S386" s="239"/>
      <c r="T386" s="240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1" t="s">
        <v>138</v>
      </c>
      <c r="AU386" s="241" t="s">
        <v>88</v>
      </c>
      <c r="AV386" s="13" t="s">
        <v>86</v>
      </c>
      <c r="AW386" s="13" t="s">
        <v>34</v>
      </c>
      <c r="AX386" s="13" t="s">
        <v>78</v>
      </c>
      <c r="AY386" s="241" t="s">
        <v>128</v>
      </c>
    </row>
    <row r="387" s="14" customFormat="1">
      <c r="A387" s="14"/>
      <c r="B387" s="242"/>
      <c r="C387" s="243"/>
      <c r="D387" s="233" t="s">
        <v>138</v>
      </c>
      <c r="E387" s="244" t="s">
        <v>1</v>
      </c>
      <c r="F387" s="245" t="s">
        <v>432</v>
      </c>
      <c r="G387" s="243"/>
      <c r="H387" s="246">
        <v>1</v>
      </c>
      <c r="I387" s="247"/>
      <c r="J387" s="243"/>
      <c r="K387" s="243"/>
      <c r="L387" s="248"/>
      <c r="M387" s="249"/>
      <c r="N387" s="250"/>
      <c r="O387" s="250"/>
      <c r="P387" s="250"/>
      <c r="Q387" s="250"/>
      <c r="R387" s="250"/>
      <c r="S387" s="250"/>
      <c r="T387" s="251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2" t="s">
        <v>138</v>
      </c>
      <c r="AU387" s="252" t="s">
        <v>88</v>
      </c>
      <c r="AV387" s="14" t="s">
        <v>88</v>
      </c>
      <c r="AW387" s="14" t="s">
        <v>34</v>
      </c>
      <c r="AX387" s="14" t="s">
        <v>78</v>
      </c>
      <c r="AY387" s="252" t="s">
        <v>128</v>
      </c>
    </row>
    <row r="388" s="14" customFormat="1">
      <c r="A388" s="14"/>
      <c r="B388" s="242"/>
      <c r="C388" s="243"/>
      <c r="D388" s="233" t="s">
        <v>138</v>
      </c>
      <c r="E388" s="244" t="s">
        <v>1</v>
      </c>
      <c r="F388" s="245" t="s">
        <v>436</v>
      </c>
      <c r="G388" s="243"/>
      <c r="H388" s="246">
        <v>1</v>
      </c>
      <c r="I388" s="247"/>
      <c r="J388" s="243"/>
      <c r="K388" s="243"/>
      <c r="L388" s="248"/>
      <c r="M388" s="249"/>
      <c r="N388" s="250"/>
      <c r="O388" s="250"/>
      <c r="P388" s="250"/>
      <c r="Q388" s="250"/>
      <c r="R388" s="250"/>
      <c r="S388" s="250"/>
      <c r="T388" s="251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2" t="s">
        <v>138</v>
      </c>
      <c r="AU388" s="252" t="s">
        <v>88</v>
      </c>
      <c r="AV388" s="14" t="s">
        <v>88</v>
      </c>
      <c r="AW388" s="14" t="s">
        <v>34</v>
      </c>
      <c r="AX388" s="14" t="s">
        <v>78</v>
      </c>
      <c r="AY388" s="252" t="s">
        <v>128</v>
      </c>
    </row>
    <row r="389" s="14" customFormat="1">
      <c r="A389" s="14"/>
      <c r="B389" s="242"/>
      <c r="C389" s="243"/>
      <c r="D389" s="233" t="s">
        <v>138</v>
      </c>
      <c r="E389" s="244" t="s">
        <v>1</v>
      </c>
      <c r="F389" s="245" t="s">
        <v>434</v>
      </c>
      <c r="G389" s="243"/>
      <c r="H389" s="246">
        <v>1</v>
      </c>
      <c r="I389" s="247"/>
      <c r="J389" s="243"/>
      <c r="K389" s="243"/>
      <c r="L389" s="248"/>
      <c r="M389" s="249"/>
      <c r="N389" s="250"/>
      <c r="O389" s="250"/>
      <c r="P389" s="250"/>
      <c r="Q389" s="250"/>
      <c r="R389" s="250"/>
      <c r="S389" s="250"/>
      <c r="T389" s="251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2" t="s">
        <v>138</v>
      </c>
      <c r="AU389" s="252" t="s">
        <v>88</v>
      </c>
      <c r="AV389" s="14" t="s">
        <v>88</v>
      </c>
      <c r="AW389" s="14" t="s">
        <v>34</v>
      </c>
      <c r="AX389" s="14" t="s">
        <v>78</v>
      </c>
      <c r="AY389" s="252" t="s">
        <v>128</v>
      </c>
    </row>
    <row r="390" s="14" customFormat="1">
      <c r="A390" s="14"/>
      <c r="B390" s="242"/>
      <c r="C390" s="243"/>
      <c r="D390" s="233" t="s">
        <v>138</v>
      </c>
      <c r="E390" s="244" t="s">
        <v>1</v>
      </c>
      <c r="F390" s="245" t="s">
        <v>435</v>
      </c>
      <c r="G390" s="243"/>
      <c r="H390" s="246">
        <v>1</v>
      </c>
      <c r="I390" s="247"/>
      <c r="J390" s="243"/>
      <c r="K390" s="243"/>
      <c r="L390" s="248"/>
      <c r="M390" s="249"/>
      <c r="N390" s="250"/>
      <c r="O390" s="250"/>
      <c r="P390" s="250"/>
      <c r="Q390" s="250"/>
      <c r="R390" s="250"/>
      <c r="S390" s="250"/>
      <c r="T390" s="251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2" t="s">
        <v>138</v>
      </c>
      <c r="AU390" s="252" t="s">
        <v>88</v>
      </c>
      <c r="AV390" s="14" t="s">
        <v>88</v>
      </c>
      <c r="AW390" s="14" t="s">
        <v>34</v>
      </c>
      <c r="AX390" s="14" t="s">
        <v>78</v>
      </c>
      <c r="AY390" s="252" t="s">
        <v>128</v>
      </c>
    </row>
    <row r="391" s="14" customFormat="1">
      <c r="A391" s="14"/>
      <c r="B391" s="242"/>
      <c r="C391" s="243"/>
      <c r="D391" s="233" t="s">
        <v>138</v>
      </c>
      <c r="E391" s="244" t="s">
        <v>1</v>
      </c>
      <c r="F391" s="245" t="s">
        <v>437</v>
      </c>
      <c r="G391" s="243"/>
      <c r="H391" s="246">
        <v>1</v>
      </c>
      <c r="I391" s="247"/>
      <c r="J391" s="243"/>
      <c r="K391" s="243"/>
      <c r="L391" s="248"/>
      <c r="M391" s="249"/>
      <c r="N391" s="250"/>
      <c r="O391" s="250"/>
      <c r="P391" s="250"/>
      <c r="Q391" s="250"/>
      <c r="R391" s="250"/>
      <c r="S391" s="250"/>
      <c r="T391" s="251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2" t="s">
        <v>138</v>
      </c>
      <c r="AU391" s="252" t="s">
        <v>88</v>
      </c>
      <c r="AV391" s="14" t="s">
        <v>88</v>
      </c>
      <c r="AW391" s="14" t="s">
        <v>34</v>
      </c>
      <c r="AX391" s="14" t="s">
        <v>78</v>
      </c>
      <c r="AY391" s="252" t="s">
        <v>128</v>
      </c>
    </row>
    <row r="392" s="13" customFormat="1">
      <c r="A392" s="13"/>
      <c r="B392" s="231"/>
      <c r="C392" s="232"/>
      <c r="D392" s="233" t="s">
        <v>138</v>
      </c>
      <c r="E392" s="234" t="s">
        <v>1</v>
      </c>
      <c r="F392" s="235" t="s">
        <v>438</v>
      </c>
      <c r="G392" s="232"/>
      <c r="H392" s="234" t="s">
        <v>1</v>
      </c>
      <c r="I392" s="236"/>
      <c r="J392" s="232"/>
      <c r="K392" s="232"/>
      <c r="L392" s="237"/>
      <c r="M392" s="238"/>
      <c r="N392" s="239"/>
      <c r="O392" s="239"/>
      <c r="P392" s="239"/>
      <c r="Q392" s="239"/>
      <c r="R392" s="239"/>
      <c r="S392" s="239"/>
      <c r="T392" s="240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1" t="s">
        <v>138</v>
      </c>
      <c r="AU392" s="241" t="s">
        <v>88</v>
      </c>
      <c r="AV392" s="13" t="s">
        <v>86</v>
      </c>
      <c r="AW392" s="13" t="s">
        <v>34</v>
      </c>
      <c r="AX392" s="13" t="s">
        <v>78</v>
      </c>
      <c r="AY392" s="241" t="s">
        <v>128</v>
      </c>
    </row>
    <row r="393" s="13" customFormat="1">
      <c r="A393" s="13"/>
      <c r="B393" s="231"/>
      <c r="C393" s="232"/>
      <c r="D393" s="233" t="s">
        <v>138</v>
      </c>
      <c r="E393" s="234" t="s">
        <v>1</v>
      </c>
      <c r="F393" s="235" t="s">
        <v>168</v>
      </c>
      <c r="G393" s="232"/>
      <c r="H393" s="234" t="s">
        <v>1</v>
      </c>
      <c r="I393" s="236"/>
      <c r="J393" s="232"/>
      <c r="K393" s="232"/>
      <c r="L393" s="237"/>
      <c r="M393" s="238"/>
      <c r="N393" s="239"/>
      <c r="O393" s="239"/>
      <c r="P393" s="239"/>
      <c r="Q393" s="239"/>
      <c r="R393" s="239"/>
      <c r="S393" s="239"/>
      <c r="T393" s="240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1" t="s">
        <v>138</v>
      </c>
      <c r="AU393" s="241" t="s">
        <v>88</v>
      </c>
      <c r="AV393" s="13" t="s">
        <v>86</v>
      </c>
      <c r="AW393" s="13" t="s">
        <v>34</v>
      </c>
      <c r="AX393" s="13" t="s">
        <v>78</v>
      </c>
      <c r="AY393" s="241" t="s">
        <v>128</v>
      </c>
    </row>
    <row r="394" s="14" customFormat="1">
      <c r="A394" s="14"/>
      <c r="B394" s="242"/>
      <c r="C394" s="243"/>
      <c r="D394" s="233" t="s">
        <v>138</v>
      </c>
      <c r="E394" s="244" t="s">
        <v>1</v>
      </c>
      <c r="F394" s="245" t="s">
        <v>439</v>
      </c>
      <c r="G394" s="243"/>
      <c r="H394" s="246">
        <v>1</v>
      </c>
      <c r="I394" s="247"/>
      <c r="J394" s="243"/>
      <c r="K394" s="243"/>
      <c r="L394" s="248"/>
      <c r="M394" s="249"/>
      <c r="N394" s="250"/>
      <c r="O394" s="250"/>
      <c r="P394" s="250"/>
      <c r="Q394" s="250"/>
      <c r="R394" s="250"/>
      <c r="S394" s="250"/>
      <c r="T394" s="251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2" t="s">
        <v>138</v>
      </c>
      <c r="AU394" s="252" t="s">
        <v>88</v>
      </c>
      <c r="AV394" s="14" t="s">
        <v>88</v>
      </c>
      <c r="AW394" s="14" t="s">
        <v>34</v>
      </c>
      <c r="AX394" s="14" t="s">
        <v>78</v>
      </c>
      <c r="AY394" s="252" t="s">
        <v>128</v>
      </c>
    </row>
    <row r="395" s="14" customFormat="1">
      <c r="A395" s="14"/>
      <c r="B395" s="242"/>
      <c r="C395" s="243"/>
      <c r="D395" s="233" t="s">
        <v>138</v>
      </c>
      <c r="E395" s="244" t="s">
        <v>1</v>
      </c>
      <c r="F395" s="245" t="s">
        <v>440</v>
      </c>
      <c r="G395" s="243"/>
      <c r="H395" s="246">
        <v>1</v>
      </c>
      <c r="I395" s="247"/>
      <c r="J395" s="243"/>
      <c r="K395" s="243"/>
      <c r="L395" s="248"/>
      <c r="M395" s="249"/>
      <c r="N395" s="250"/>
      <c r="O395" s="250"/>
      <c r="P395" s="250"/>
      <c r="Q395" s="250"/>
      <c r="R395" s="250"/>
      <c r="S395" s="250"/>
      <c r="T395" s="251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2" t="s">
        <v>138</v>
      </c>
      <c r="AU395" s="252" t="s">
        <v>88</v>
      </c>
      <c r="AV395" s="14" t="s">
        <v>88</v>
      </c>
      <c r="AW395" s="14" t="s">
        <v>34</v>
      </c>
      <c r="AX395" s="14" t="s">
        <v>78</v>
      </c>
      <c r="AY395" s="252" t="s">
        <v>128</v>
      </c>
    </row>
    <row r="396" s="14" customFormat="1">
      <c r="A396" s="14"/>
      <c r="B396" s="242"/>
      <c r="C396" s="243"/>
      <c r="D396" s="233" t="s">
        <v>138</v>
      </c>
      <c r="E396" s="244" t="s">
        <v>1</v>
      </c>
      <c r="F396" s="245" t="s">
        <v>441</v>
      </c>
      <c r="G396" s="243"/>
      <c r="H396" s="246">
        <v>1</v>
      </c>
      <c r="I396" s="247"/>
      <c r="J396" s="243"/>
      <c r="K396" s="243"/>
      <c r="L396" s="248"/>
      <c r="M396" s="249"/>
      <c r="N396" s="250"/>
      <c r="O396" s="250"/>
      <c r="P396" s="250"/>
      <c r="Q396" s="250"/>
      <c r="R396" s="250"/>
      <c r="S396" s="250"/>
      <c r="T396" s="251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2" t="s">
        <v>138</v>
      </c>
      <c r="AU396" s="252" t="s">
        <v>88</v>
      </c>
      <c r="AV396" s="14" t="s">
        <v>88</v>
      </c>
      <c r="AW396" s="14" t="s">
        <v>34</v>
      </c>
      <c r="AX396" s="14" t="s">
        <v>78</v>
      </c>
      <c r="AY396" s="252" t="s">
        <v>128</v>
      </c>
    </row>
    <row r="397" s="14" customFormat="1">
      <c r="A397" s="14"/>
      <c r="B397" s="242"/>
      <c r="C397" s="243"/>
      <c r="D397" s="233" t="s">
        <v>138</v>
      </c>
      <c r="E397" s="244" t="s">
        <v>1</v>
      </c>
      <c r="F397" s="245" t="s">
        <v>442</v>
      </c>
      <c r="G397" s="243"/>
      <c r="H397" s="246">
        <v>1</v>
      </c>
      <c r="I397" s="247"/>
      <c r="J397" s="243"/>
      <c r="K397" s="243"/>
      <c r="L397" s="248"/>
      <c r="M397" s="249"/>
      <c r="N397" s="250"/>
      <c r="O397" s="250"/>
      <c r="P397" s="250"/>
      <c r="Q397" s="250"/>
      <c r="R397" s="250"/>
      <c r="S397" s="250"/>
      <c r="T397" s="251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2" t="s">
        <v>138</v>
      </c>
      <c r="AU397" s="252" t="s">
        <v>88</v>
      </c>
      <c r="AV397" s="14" t="s">
        <v>88</v>
      </c>
      <c r="AW397" s="14" t="s">
        <v>34</v>
      </c>
      <c r="AX397" s="14" t="s">
        <v>78</v>
      </c>
      <c r="AY397" s="252" t="s">
        <v>128</v>
      </c>
    </row>
    <row r="398" s="14" customFormat="1">
      <c r="A398" s="14"/>
      <c r="B398" s="242"/>
      <c r="C398" s="243"/>
      <c r="D398" s="233" t="s">
        <v>138</v>
      </c>
      <c r="E398" s="244" t="s">
        <v>1</v>
      </c>
      <c r="F398" s="245" t="s">
        <v>443</v>
      </c>
      <c r="G398" s="243"/>
      <c r="H398" s="246">
        <v>1</v>
      </c>
      <c r="I398" s="247"/>
      <c r="J398" s="243"/>
      <c r="K398" s="243"/>
      <c r="L398" s="248"/>
      <c r="M398" s="249"/>
      <c r="N398" s="250"/>
      <c r="O398" s="250"/>
      <c r="P398" s="250"/>
      <c r="Q398" s="250"/>
      <c r="R398" s="250"/>
      <c r="S398" s="250"/>
      <c r="T398" s="251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2" t="s">
        <v>138</v>
      </c>
      <c r="AU398" s="252" t="s">
        <v>88</v>
      </c>
      <c r="AV398" s="14" t="s">
        <v>88</v>
      </c>
      <c r="AW398" s="14" t="s">
        <v>34</v>
      </c>
      <c r="AX398" s="14" t="s">
        <v>78</v>
      </c>
      <c r="AY398" s="252" t="s">
        <v>128</v>
      </c>
    </row>
    <row r="399" s="14" customFormat="1">
      <c r="A399" s="14"/>
      <c r="B399" s="242"/>
      <c r="C399" s="243"/>
      <c r="D399" s="233" t="s">
        <v>138</v>
      </c>
      <c r="E399" s="244" t="s">
        <v>1</v>
      </c>
      <c r="F399" s="245" t="s">
        <v>444</v>
      </c>
      <c r="G399" s="243"/>
      <c r="H399" s="246">
        <v>2</v>
      </c>
      <c r="I399" s="247"/>
      <c r="J399" s="243"/>
      <c r="K399" s="243"/>
      <c r="L399" s="248"/>
      <c r="M399" s="249"/>
      <c r="N399" s="250"/>
      <c r="O399" s="250"/>
      <c r="P399" s="250"/>
      <c r="Q399" s="250"/>
      <c r="R399" s="250"/>
      <c r="S399" s="250"/>
      <c r="T399" s="251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2" t="s">
        <v>138</v>
      </c>
      <c r="AU399" s="252" t="s">
        <v>88</v>
      </c>
      <c r="AV399" s="14" t="s">
        <v>88</v>
      </c>
      <c r="AW399" s="14" t="s">
        <v>34</v>
      </c>
      <c r="AX399" s="14" t="s">
        <v>78</v>
      </c>
      <c r="AY399" s="252" t="s">
        <v>128</v>
      </c>
    </row>
    <row r="400" s="14" customFormat="1">
      <c r="A400" s="14"/>
      <c r="B400" s="242"/>
      <c r="C400" s="243"/>
      <c r="D400" s="233" t="s">
        <v>138</v>
      </c>
      <c r="E400" s="244" t="s">
        <v>1</v>
      </c>
      <c r="F400" s="245" t="s">
        <v>439</v>
      </c>
      <c r="G400" s="243"/>
      <c r="H400" s="246">
        <v>1</v>
      </c>
      <c r="I400" s="247"/>
      <c r="J400" s="243"/>
      <c r="K400" s="243"/>
      <c r="L400" s="248"/>
      <c r="M400" s="249"/>
      <c r="N400" s="250"/>
      <c r="O400" s="250"/>
      <c r="P400" s="250"/>
      <c r="Q400" s="250"/>
      <c r="R400" s="250"/>
      <c r="S400" s="250"/>
      <c r="T400" s="251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2" t="s">
        <v>138</v>
      </c>
      <c r="AU400" s="252" t="s">
        <v>88</v>
      </c>
      <c r="AV400" s="14" t="s">
        <v>88</v>
      </c>
      <c r="AW400" s="14" t="s">
        <v>34</v>
      </c>
      <c r="AX400" s="14" t="s">
        <v>78</v>
      </c>
      <c r="AY400" s="252" t="s">
        <v>128</v>
      </c>
    </row>
    <row r="401" s="14" customFormat="1">
      <c r="A401" s="14"/>
      <c r="B401" s="242"/>
      <c r="C401" s="243"/>
      <c r="D401" s="233" t="s">
        <v>138</v>
      </c>
      <c r="E401" s="244" t="s">
        <v>1</v>
      </c>
      <c r="F401" s="245" t="s">
        <v>445</v>
      </c>
      <c r="G401" s="243"/>
      <c r="H401" s="246">
        <v>1</v>
      </c>
      <c r="I401" s="247"/>
      <c r="J401" s="243"/>
      <c r="K401" s="243"/>
      <c r="L401" s="248"/>
      <c r="M401" s="249"/>
      <c r="N401" s="250"/>
      <c r="O401" s="250"/>
      <c r="P401" s="250"/>
      <c r="Q401" s="250"/>
      <c r="R401" s="250"/>
      <c r="S401" s="250"/>
      <c r="T401" s="251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2" t="s">
        <v>138</v>
      </c>
      <c r="AU401" s="252" t="s">
        <v>88</v>
      </c>
      <c r="AV401" s="14" t="s">
        <v>88</v>
      </c>
      <c r="AW401" s="14" t="s">
        <v>34</v>
      </c>
      <c r="AX401" s="14" t="s">
        <v>78</v>
      </c>
      <c r="AY401" s="252" t="s">
        <v>128</v>
      </c>
    </row>
    <row r="402" s="14" customFormat="1">
      <c r="A402" s="14"/>
      <c r="B402" s="242"/>
      <c r="C402" s="243"/>
      <c r="D402" s="233" t="s">
        <v>138</v>
      </c>
      <c r="E402" s="244" t="s">
        <v>1</v>
      </c>
      <c r="F402" s="245" t="s">
        <v>446</v>
      </c>
      <c r="G402" s="243"/>
      <c r="H402" s="246">
        <v>1</v>
      </c>
      <c r="I402" s="247"/>
      <c r="J402" s="243"/>
      <c r="K402" s="243"/>
      <c r="L402" s="248"/>
      <c r="M402" s="249"/>
      <c r="N402" s="250"/>
      <c r="O402" s="250"/>
      <c r="P402" s="250"/>
      <c r="Q402" s="250"/>
      <c r="R402" s="250"/>
      <c r="S402" s="250"/>
      <c r="T402" s="251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2" t="s">
        <v>138</v>
      </c>
      <c r="AU402" s="252" t="s">
        <v>88</v>
      </c>
      <c r="AV402" s="14" t="s">
        <v>88</v>
      </c>
      <c r="AW402" s="14" t="s">
        <v>34</v>
      </c>
      <c r="AX402" s="14" t="s">
        <v>78</v>
      </c>
      <c r="AY402" s="252" t="s">
        <v>128</v>
      </c>
    </row>
    <row r="403" s="14" customFormat="1">
      <c r="A403" s="14"/>
      <c r="B403" s="242"/>
      <c r="C403" s="243"/>
      <c r="D403" s="233" t="s">
        <v>138</v>
      </c>
      <c r="E403" s="244" t="s">
        <v>1</v>
      </c>
      <c r="F403" s="245" t="s">
        <v>447</v>
      </c>
      <c r="G403" s="243"/>
      <c r="H403" s="246">
        <v>2</v>
      </c>
      <c r="I403" s="247"/>
      <c r="J403" s="243"/>
      <c r="K403" s="243"/>
      <c r="L403" s="248"/>
      <c r="M403" s="249"/>
      <c r="N403" s="250"/>
      <c r="O403" s="250"/>
      <c r="P403" s="250"/>
      <c r="Q403" s="250"/>
      <c r="R403" s="250"/>
      <c r="S403" s="250"/>
      <c r="T403" s="251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2" t="s">
        <v>138</v>
      </c>
      <c r="AU403" s="252" t="s">
        <v>88</v>
      </c>
      <c r="AV403" s="14" t="s">
        <v>88</v>
      </c>
      <c r="AW403" s="14" t="s">
        <v>34</v>
      </c>
      <c r="AX403" s="14" t="s">
        <v>78</v>
      </c>
      <c r="AY403" s="252" t="s">
        <v>128</v>
      </c>
    </row>
    <row r="404" s="13" customFormat="1">
      <c r="A404" s="13"/>
      <c r="B404" s="231"/>
      <c r="C404" s="232"/>
      <c r="D404" s="233" t="s">
        <v>138</v>
      </c>
      <c r="E404" s="234" t="s">
        <v>1</v>
      </c>
      <c r="F404" s="235" t="s">
        <v>171</v>
      </c>
      <c r="G404" s="232"/>
      <c r="H404" s="234" t="s">
        <v>1</v>
      </c>
      <c r="I404" s="236"/>
      <c r="J404" s="232"/>
      <c r="K404" s="232"/>
      <c r="L404" s="237"/>
      <c r="M404" s="238"/>
      <c r="N404" s="239"/>
      <c r="O404" s="239"/>
      <c r="P404" s="239"/>
      <c r="Q404" s="239"/>
      <c r="R404" s="239"/>
      <c r="S404" s="239"/>
      <c r="T404" s="240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1" t="s">
        <v>138</v>
      </c>
      <c r="AU404" s="241" t="s">
        <v>88</v>
      </c>
      <c r="AV404" s="13" t="s">
        <v>86</v>
      </c>
      <c r="AW404" s="13" t="s">
        <v>34</v>
      </c>
      <c r="AX404" s="13" t="s">
        <v>78</v>
      </c>
      <c r="AY404" s="241" t="s">
        <v>128</v>
      </c>
    </row>
    <row r="405" s="14" customFormat="1">
      <c r="A405" s="14"/>
      <c r="B405" s="242"/>
      <c r="C405" s="243"/>
      <c r="D405" s="233" t="s">
        <v>138</v>
      </c>
      <c r="E405" s="244" t="s">
        <v>1</v>
      </c>
      <c r="F405" s="245" t="s">
        <v>439</v>
      </c>
      <c r="G405" s="243"/>
      <c r="H405" s="246">
        <v>1</v>
      </c>
      <c r="I405" s="247"/>
      <c r="J405" s="243"/>
      <c r="K405" s="243"/>
      <c r="L405" s="248"/>
      <c r="M405" s="249"/>
      <c r="N405" s="250"/>
      <c r="O405" s="250"/>
      <c r="P405" s="250"/>
      <c r="Q405" s="250"/>
      <c r="R405" s="250"/>
      <c r="S405" s="250"/>
      <c r="T405" s="251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2" t="s">
        <v>138</v>
      </c>
      <c r="AU405" s="252" t="s">
        <v>88</v>
      </c>
      <c r="AV405" s="14" t="s">
        <v>88</v>
      </c>
      <c r="AW405" s="14" t="s">
        <v>34</v>
      </c>
      <c r="AX405" s="14" t="s">
        <v>78</v>
      </c>
      <c r="AY405" s="252" t="s">
        <v>128</v>
      </c>
    </row>
    <row r="406" s="14" customFormat="1">
      <c r="A406" s="14"/>
      <c r="B406" s="242"/>
      <c r="C406" s="243"/>
      <c r="D406" s="233" t="s">
        <v>138</v>
      </c>
      <c r="E406" s="244" t="s">
        <v>1</v>
      </c>
      <c r="F406" s="245" t="s">
        <v>448</v>
      </c>
      <c r="G406" s="243"/>
      <c r="H406" s="246">
        <v>2</v>
      </c>
      <c r="I406" s="247"/>
      <c r="J406" s="243"/>
      <c r="K406" s="243"/>
      <c r="L406" s="248"/>
      <c r="M406" s="249"/>
      <c r="N406" s="250"/>
      <c r="O406" s="250"/>
      <c r="P406" s="250"/>
      <c r="Q406" s="250"/>
      <c r="R406" s="250"/>
      <c r="S406" s="250"/>
      <c r="T406" s="251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2" t="s">
        <v>138</v>
      </c>
      <c r="AU406" s="252" t="s">
        <v>88</v>
      </c>
      <c r="AV406" s="14" t="s">
        <v>88</v>
      </c>
      <c r="AW406" s="14" t="s">
        <v>34</v>
      </c>
      <c r="AX406" s="14" t="s">
        <v>78</v>
      </c>
      <c r="AY406" s="252" t="s">
        <v>128</v>
      </c>
    </row>
    <row r="407" s="14" customFormat="1">
      <c r="A407" s="14"/>
      <c r="B407" s="242"/>
      <c r="C407" s="243"/>
      <c r="D407" s="233" t="s">
        <v>138</v>
      </c>
      <c r="E407" s="244" t="s">
        <v>1</v>
      </c>
      <c r="F407" s="245" t="s">
        <v>441</v>
      </c>
      <c r="G407" s="243"/>
      <c r="H407" s="246">
        <v>1</v>
      </c>
      <c r="I407" s="247"/>
      <c r="J407" s="243"/>
      <c r="K407" s="243"/>
      <c r="L407" s="248"/>
      <c r="M407" s="249"/>
      <c r="N407" s="250"/>
      <c r="O407" s="250"/>
      <c r="P407" s="250"/>
      <c r="Q407" s="250"/>
      <c r="R407" s="250"/>
      <c r="S407" s="250"/>
      <c r="T407" s="251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2" t="s">
        <v>138</v>
      </c>
      <c r="AU407" s="252" t="s">
        <v>88</v>
      </c>
      <c r="AV407" s="14" t="s">
        <v>88</v>
      </c>
      <c r="AW407" s="14" t="s">
        <v>34</v>
      </c>
      <c r="AX407" s="14" t="s">
        <v>78</v>
      </c>
      <c r="AY407" s="252" t="s">
        <v>128</v>
      </c>
    </row>
    <row r="408" s="14" customFormat="1">
      <c r="A408" s="14"/>
      <c r="B408" s="242"/>
      <c r="C408" s="243"/>
      <c r="D408" s="233" t="s">
        <v>138</v>
      </c>
      <c r="E408" s="244" t="s">
        <v>1</v>
      </c>
      <c r="F408" s="245" t="s">
        <v>442</v>
      </c>
      <c r="G408" s="243"/>
      <c r="H408" s="246">
        <v>1</v>
      </c>
      <c r="I408" s="247"/>
      <c r="J408" s="243"/>
      <c r="K408" s="243"/>
      <c r="L408" s="248"/>
      <c r="M408" s="249"/>
      <c r="N408" s="250"/>
      <c r="O408" s="250"/>
      <c r="P408" s="250"/>
      <c r="Q408" s="250"/>
      <c r="R408" s="250"/>
      <c r="S408" s="250"/>
      <c r="T408" s="251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2" t="s">
        <v>138</v>
      </c>
      <c r="AU408" s="252" t="s">
        <v>88</v>
      </c>
      <c r="AV408" s="14" t="s">
        <v>88</v>
      </c>
      <c r="AW408" s="14" t="s">
        <v>34</v>
      </c>
      <c r="AX408" s="14" t="s">
        <v>78</v>
      </c>
      <c r="AY408" s="252" t="s">
        <v>128</v>
      </c>
    </row>
    <row r="409" s="14" customFormat="1">
      <c r="A409" s="14"/>
      <c r="B409" s="242"/>
      <c r="C409" s="243"/>
      <c r="D409" s="233" t="s">
        <v>138</v>
      </c>
      <c r="E409" s="244" t="s">
        <v>1</v>
      </c>
      <c r="F409" s="245" t="s">
        <v>443</v>
      </c>
      <c r="G409" s="243"/>
      <c r="H409" s="246">
        <v>1</v>
      </c>
      <c r="I409" s="247"/>
      <c r="J409" s="243"/>
      <c r="K409" s="243"/>
      <c r="L409" s="248"/>
      <c r="M409" s="249"/>
      <c r="N409" s="250"/>
      <c r="O409" s="250"/>
      <c r="P409" s="250"/>
      <c r="Q409" s="250"/>
      <c r="R409" s="250"/>
      <c r="S409" s="250"/>
      <c r="T409" s="251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2" t="s">
        <v>138</v>
      </c>
      <c r="AU409" s="252" t="s">
        <v>88</v>
      </c>
      <c r="AV409" s="14" t="s">
        <v>88</v>
      </c>
      <c r="AW409" s="14" t="s">
        <v>34</v>
      </c>
      <c r="AX409" s="14" t="s">
        <v>78</v>
      </c>
      <c r="AY409" s="252" t="s">
        <v>128</v>
      </c>
    </row>
    <row r="410" s="14" customFormat="1">
      <c r="A410" s="14"/>
      <c r="B410" s="242"/>
      <c r="C410" s="243"/>
      <c r="D410" s="233" t="s">
        <v>138</v>
      </c>
      <c r="E410" s="244" t="s">
        <v>1</v>
      </c>
      <c r="F410" s="245" t="s">
        <v>444</v>
      </c>
      <c r="G410" s="243"/>
      <c r="H410" s="246">
        <v>2</v>
      </c>
      <c r="I410" s="247"/>
      <c r="J410" s="243"/>
      <c r="K410" s="243"/>
      <c r="L410" s="248"/>
      <c r="M410" s="249"/>
      <c r="N410" s="250"/>
      <c r="O410" s="250"/>
      <c r="P410" s="250"/>
      <c r="Q410" s="250"/>
      <c r="R410" s="250"/>
      <c r="S410" s="250"/>
      <c r="T410" s="251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2" t="s">
        <v>138</v>
      </c>
      <c r="AU410" s="252" t="s">
        <v>88</v>
      </c>
      <c r="AV410" s="14" t="s">
        <v>88</v>
      </c>
      <c r="AW410" s="14" t="s">
        <v>34</v>
      </c>
      <c r="AX410" s="14" t="s">
        <v>78</v>
      </c>
      <c r="AY410" s="252" t="s">
        <v>128</v>
      </c>
    </row>
    <row r="411" s="14" customFormat="1">
      <c r="A411" s="14"/>
      <c r="B411" s="242"/>
      <c r="C411" s="243"/>
      <c r="D411" s="233" t="s">
        <v>138</v>
      </c>
      <c r="E411" s="244" t="s">
        <v>1</v>
      </c>
      <c r="F411" s="245" t="s">
        <v>439</v>
      </c>
      <c r="G411" s="243"/>
      <c r="H411" s="246">
        <v>1</v>
      </c>
      <c r="I411" s="247"/>
      <c r="J411" s="243"/>
      <c r="K411" s="243"/>
      <c r="L411" s="248"/>
      <c r="M411" s="249"/>
      <c r="N411" s="250"/>
      <c r="O411" s="250"/>
      <c r="P411" s="250"/>
      <c r="Q411" s="250"/>
      <c r="R411" s="250"/>
      <c r="S411" s="250"/>
      <c r="T411" s="251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2" t="s">
        <v>138</v>
      </c>
      <c r="AU411" s="252" t="s">
        <v>88</v>
      </c>
      <c r="AV411" s="14" t="s">
        <v>88</v>
      </c>
      <c r="AW411" s="14" t="s">
        <v>34</v>
      </c>
      <c r="AX411" s="14" t="s">
        <v>78</v>
      </c>
      <c r="AY411" s="252" t="s">
        <v>128</v>
      </c>
    </row>
    <row r="412" s="14" customFormat="1">
      <c r="A412" s="14"/>
      <c r="B412" s="242"/>
      <c r="C412" s="243"/>
      <c r="D412" s="233" t="s">
        <v>138</v>
      </c>
      <c r="E412" s="244" t="s">
        <v>1</v>
      </c>
      <c r="F412" s="245" t="s">
        <v>442</v>
      </c>
      <c r="G412" s="243"/>
      <c r="H412" s="246">
        <v>1</v>
      </c>
      <c r="I412" s="247"/>
      <c r="J412" s="243"/>
      <c r="K412" s="243"/>
      <c r="L412" s="248"/>
      <c r="M412" s="249"/>
      <c r="N412" s="250"/>
      <c r="O412" s="250"/>
      <c r="P412" s="250"/>
      <c r="Q412" s="250"/>
      <c r="R412" s="250"/>
      <c r="S412" s="250"/>
      <c r="T412" s="251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2" t="s">
        <v>138</v>
      </c>
      <c r="AU412" s="252" t="s">
        <v>88</v>
      </c>
      <c r="AV412" s="14" t="s">
        <v>88</v>
      </c>
      <c r="AW412" s="14" t="s">
        <v>34</v>
      </c>
      <c r="AX412" s="14" t="s">
        <v>78</v>
      </c>
      <c r="AY412" s="252" t="s">
        <v>128</v>
      </c>
    </row>
    <row r="413" s="14" customFormat="1">
      <c r="A413" s="14"/>
      <c r="B413" s="242"/>
      <c r="C413" s="243"/>
      <c r="D413" s="233" t="s">
        <v>138</v>
      </c>
      <c r="E413" s="244" t="s">
        <v>1</v>
      </c>
      <c r="F413" s="245" t="s">
        <v>449</v>
      </c>
      <c r="G413" s="243"/>
      <c r="H413" s="246">
        <v>1</v>
      </c>
      <c r="I413" s="247"/>
      <c r="J413" s="243"/>
      <c r="K413" s="243"/>
      <c r="L413" s="248"/>
      <c r="M413" s="249"/>
      <c r="N413" s="250"/>
      <c r="O413" s="250"/>
      <c r="P413" s="250"/>
      <c r="Q413" s="250"/>
      <c r="R413" s="250"/>
      <c r="S413" s="250"/>
      <c r="T413" s="251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2" t="s">
        <v>138</v>
      </c>
      <c r="AU413" s="252" t="s">
        <v>88</v>
      </c>
      <c r="AV413" s="14" t="s">
        <v>88</v>
      </c>
      <c r="AW413" s="14" t="s">
        <v>34</v>
      </c>
      <c r="AX413" s="14" t="s">
        <v>78</v>
      </c>
      <c r="AY413" s="252" t="s">
        <v>128</v>
      </c>
    </row>
    <row r="414" s="14" customFormat="1">
      <c r="A414" s="14"/>
      <c r="B414" s="242"/>
      <c r="C414" s="243"/>
      <c r="D414" s="233" t="s">
        <v>138</v>
      </c>
      <c r="E414" s="244" t="s">
        <v>1</v>
      </c>
      <c r="F414" s="245" t="s">
        <v>446</v>
      </c>
      <c r="G414" s="243"/>
      <c r="H414" s="246">
        <v>1</v>
      </c>
      <c r="I414" s="247"/>
      <c r="J414" s="243"/>
      <c r="K414" s="243"/>
      <c r="L414" s="248"/>
      <c r="M414" s="249"/>
      <c r="N414" s="250"/>
      <c r="O414" s="250"/>
      <c r="P414" s="250"/>
      <c r="Q414" s="250"/>
      <c r="R414" s="250"/>
      <c r="S414" s="250"/>
      <c r="T414" s="251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2" t="s">
        <v>138</v>
      </c>
      <c r="AU414" s="252" t="s">
        <v>88</v>
      </c>
      <c r="AV414" s="14" t="s">
        <v>88</v>
      </c>
      <c r="AW414" s="14" t="s">
        <v>34</v>
      </c>
      <c r="AX414" s="14" t="s">
        <v>78</v>
      </c>
      <c r="AY414" s="252" t="s">
        <v>128</v>
      </c>
    </row>
    <row r="415" s="14" customFormat="1">
      <c r="A415" s="14"/>
      <c r="B415" s="242"/>
      <c r="C415" s="243"/>
      <c r="D415" s="233" t="s">
        <v>138</v>
      </c>
      <c r="E415" s="244" t="s">
        <v>1</v>
      </c>
      <c r="F415" s="245" t="s">
        <v>450</v>
      </c>
      <c r="G415" s="243"/>
      <c r="H415" s="246">
        <v>1</v>
      </c>
      <c r="I415" s="247"/>
      <c r="J415" s="243"/>
      <c r="K415" s="243"/>
      <c r="L415" s="248"/>
      <c r="M415" s="249"/>
      <c r="N415" s="250"/>
      <c r="O415" s="250"/>
      <c r="P415" s="250"/>
      <c r="Q415" s="250"/>
      <c r="R415" s="250"/>
      <c r="S415" s="250"/>
      <c r="T415" s="251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2" t="s">
        <v>138</v>
      </c>
      <c r="AU415" s="252" t="s">
        <v>88</v>
      </c>
      <c r="AV415" s="14" t="s">
        <v>88</v>
      </c>
      <c r="AW415" s="14" t="s">
        <v>34</v>
      </c>
      <c r="AX415" s="14" t="s">
        <v>78</v>
      </c>
      <c r="AY415" s="252" t="s">
        <v>128</v>
      </c>
    </row>
    <row r="416" s="15" customFormat="1">
      <c r="A416" s="15"/>
      <c r="B416" s="253"/>
      <c r="C416" s="254"/>
      <c r="D416" s="233" t="s">
        <v>138</v>
      </c>
      <c r="E416" s="255" t="s">
        <v>1</v>
      </c>
      <c r="F416" s="256" t="s">
        <v>156</v>
      </c>
      <c r="G416" s="254"/>
      <c r="H416" s="257">
        <v>40</v>
      </c>
      <c r="I416" s="258"/>
      <c r="J416" s="254"/>
      <c r="K416" s="254"/>
      <c r="L416" s="259"/>
      <c r="M416" s="260"/>
      <c r="N416" s="261"/>
      <c r="O416" s="261"/>
      <c r="P416" s="261"/>
      <c r="Q416" s="261"/>
      <c r="R416" s="261"/>
      <c r="S416" s="261"/>
      <c r="T416" s="262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63" t="s">
        <v>138</v>
      </c>
      <c r="AU416" s="263" t="s">
        <v>88</v>
      </c>
      <c r="AV416" s="15" t="s">
        <v>136</v>
      </c>
      <c r="AW416" s="15" t="s">
        <v>34</v>
      </c>
      <c r="AX416" s="15" t="s">
        <v>86</v>
      </c>
      <c r="AY416" s="263" t="s">
        <v>128</v>
      </c>
    </row>
    <row r="417" s="2" customFormat="1" ht="24.15" customHeight="1">
      <c r="A417" s="38"/>
      <c r="B417" s="39"/>
      <c r="C417" s="218" t="s">
        <v>451</v>
      </c>
      <c r="D417" s="218" t="s">
        <v>131</v>
      </c>
      <c r="E417" s="219" t="s">
        <v>452</v>
      </c>
      <c r="F417" s="220" t="s">
        <v>453</v>
      </c>
      <c r="G417" s="221" t="s">
        <v>145</v>
      </c>
      <c r="H417" s="222">
        <v>4</v>
      </c>
      <c r="I417" s="223"/>
      <c r="J417" s="224">
        <f>ROUND(I417*H417,2)</f>
        <v>0</v>
      </c>
      <c r="K417" s="220" t="s">
        <v>135</v>
      </c>
      <c r="L417" s="44"/>
      <c r="M417" s="225" t="s">
        <v>1</v>
      </c>
      <c r="N417" s="226" t="s">
        <v>43</v>
      </c>
      <c r="O417" s="91"/>
      <c r="P417" s="227">
        <f>O417*H417</f>
        <v>0</v>
      </c>
      <c r="Q417" s="227">
        <v>0</v>
      </c>
      <c r="R417" s="227">
        <f>Q417*H417</f>
        <v>0</v>
      </c>
      <c r="S417" s="227">
        <v>0</v>
      </c>
      <c r="T417" s="228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29" t="s">
        <v>264</v>
      </c>
      <c r="AT417" s="229" t="s">
        <v>131</v>
      </c>
      <c r="AU417" s="229" t="s">
        <v>88</v>
      </c>
      <c r="AY417" s="17" t="s">
        <v>128</v>
      </c>
      <c r="BE417" s="230">
        <f>IF(N417="základní",J417,0)</f>
        <v>0</v>
      </c>
      <c r="BF417" s="230">
        <f>IF(N417="snížená",J417,0)</f>
        <v>0</v>
      </c>
      <c r="BG417" s="230">
        <f>IF(N417="zákl. přenesená",J417,0)</f>
        <v>0</v>
      </c>
      <c r="BH417" s="230">
        <f>IF(N417="sníž. přenesená",J417,0)</f>
        <v>0</v>
      </c>
      <c r="BI417" s="230">
        <f>IF(N417="nulová",J417,0)</f>
        <v>0</v>
      </c>
      <c r="BJ417" s="17" t="s">
        <v>86</v>
      </c>
      <c r="BK417" s="230">
        <f>ROUND(I417*H417,2)</f>
        <v>0</v>
      </c>
      <c r="BL417" s="17" t="s">
        <v>264</v>
      </c>
      <c r="BM417" s="229" t="s">
        <v>454</v>
      </c>
    </row>
    <row r="418" s="13" customFormat="1">
      <c r="A418" s="13"/>
      <c r="B418" s="231"/>
      <c r="C418" s="232"/>
      <c r="D418" s="233" t="s">
        <v>138</v>
      </c>
      <c r="E418" s="234" t="s">
        <v>1</v>
      </c>
      <c r="F418" s="235" t="s">
        <v>455</v>
      </c>
      <c r="G418" s="232"/>
      <c r="H418" s="234" t="s">
        <v>1</v>
      </c>
      <c r="I418" s="236"/>
      <c r="J418" s="232"/>
      <c r="K418" s="232"/>
      <c r="L418" s="237"/>
      <c r="M418" s="238"/>
      <c r="N418" s="239"/>
      <c r="O418" s="239"/>
      <c r="P418" s="239"/>
      <c r="Q418" s="239"/>
      <c r="R418" s="239"/>
      <c r="S418" s="239"/>
      <c r="T418" s="240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1" t="s">
        <v>138</v>
      </c>
      <c r="AU418" s="241" t="s">
        <v>88</v>
      </c>
      <c r="AV418" s="13" t="s">
        <v>86</v>
      </c>
      <c r="AW418" s="13" t="s">
        <v>34</v>
      </c>
      <c r="AX418" s="13" t="s">
        <v>78</v>
      </c>
      <c r="AY418" s="241" t="s">
        <v>128</v>
      </c>
    </row>
    <row r="419" s="13" customFormat="1">
      <c r="A419" s="13"/>
      <c r="B419" s="231"/>
      <c r="C419" s="232"/>
      <c r="D419" s="233" t="s">
        <v>138</v>
      </c>
      <c r="E419" s="234" t="s">
        <v>1</v>
      </c>
      <c r="F419" s="235" t="s">
        <v>456</v>
      </c>
      <c r="G419" s="232"/>
      <c r="H419" s="234" t="s">
        <v>1</v>
      </c>
      <c r="I419" s="236"/>
      <c r="J419" s="232"/>
      <c r="K419" s="232"/>
      <c r="L419" s="237"/>
      <c r="M419" s="238"/>
      <c r="N419" s="239"/>
      <c r="O419" s="239"/>
      <c r="P419" s="239"/>
      <c r="Q419" s="239"/>
      <c r="R419" s="239"/>
      <c r="S419" s="239"/>
      <c r="T419" s="240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1" t="s">
        <v>138</v>
      </c>
      <c r="AU419" s="241" t="s">
        <v>88</v>
      </c>
      <c r="AV419" s="13" t="s">
        <v>86</v>
      </c>
      <c r="AW419" s="13" t="s">
        <v>34</v>
      </c>
      <c r="AX419" s="13" t="s">
        <v>78</v>
      </c>
      <c r="AY419" s="241" t="s">
        <v>128</v>
      </c>
    </row>
    <row r="420" s="14" customFormat="1">
      <c r="A420" s="14"/>
      <c r="B420" s="242"/>
      <c r="C420" s="243"/>
      <c r="D420" s="233" t="s">
        <v>138</v>
      </c>
      <c r="E420" s="244" t="s">
        <v>1</v>
      </c>
      <c r="F420" s="245" t="s">
        <v>86</v>
      </c>
      <c r="G420" s="243"/>
      <c r="H420" s="246">
        <v>1</v>
      </c>
      <c r="I420" s="247"/>
      <c r="J420" s="243"/>
      <c r="K420" s="243"/>
      <c r="L420" s="248"/>
      <c r="M420" s="249"/>
      <c r="N420" s="250"/>
      <c r="O420" s="250"/>
      <c r="P420" s="250"/>
      <c r="Q420" s="250"/>
      <c r="R420" s="250"/>
      <c r="S420" s="250"/>
      <c r="T420" s="251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2" t="s">
        <v>138</v>
      </c>
      <c r="AU420" s="252" t="s">
        <v>88</v>
      </c>
      <c r="AV420" s="14" t="s">
        <v>88</v>
      </c>
      <c r="AW420" s="14" t="s">
        <v>34</v>
      </c>
      <c r="AX420" s="14" t="s">
        <v>78</v>
      </c>
      <c r="AY420" s="252" t="s">
        <v>128</v>
      </c>
    </row>
    <row r="421" s="13" customFormat="1">
      <c r="A421" s="13"/>
      <c r="B421" s="231"/>
      <c r="C421" s="232"/>
      <c r="D421" s="233" t="s">
        <v>138</v>
      </c>
      <c r="E421" s="234" t="s">
        <v>1</v>
      </c>
      <c r="F421" s="235" t="s">
        <v>457</v>
      </c>
      <c r="G421" s="232"/>
      <c r="H421" s="234" t="s">
        <v>1</v>
      </c>
      <c r="I421" s="236"/>
      <c r="J421" s="232"/>
      <c r="K421" s="232"/>
      <c r="L421" s="237"/>
      <c r="M421" s="238"/>
      <c r="N421" s="239"/>
      <c r="O421" s="239"/>
      <c r="P421" s="239"/>
      <c r="Q421" s="239"/>
      <c r="R421" s="239"/>
      <c r="S421" s="239"/>
      <c r="T421" s="240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1" t="s">
        <v>138</v>
      </c>
      <c r="AU421" s="241" t="s">
        <v>88</v>
      </c>
      <c r="AV421" s="13" t="s">
        <v>86</v>
      </c>
      <c r="AW421" s="13" t="s">
        <v>34</v>
      </c>
      <c r="AX421" s="13" t="s">
        <v>78</v>
      </c>
      <c r="AY421" s="241" t="s">
        <v>128</v>
      </c>
    </row>
    <row r="422" s="14" customFormat="1">
      <c r="A422" s="14"/>
      <c r="B422" s="242"/>
      <c r="C422" s="243"/>
      <c r="D422" s="233" t="s">
        <v>138</v>
      </c>
      <c r="E422" s="244" t="s">
        <v>1</v>
      </c>
      <c r="F422" s="245" t="s">
        <v>88</v>
      </c>
      <c r="G422" s="243"/>
      <c r="H422" s="246">
        <v>2</v>
      </c>
      <c r="I422" s="247"/>
      <c r="J422" s="243"/>
      <c r="K422" s="243"/>
      <c r="L422" s="248"/>
      <c r="M422" s="249"/>
      <c r="N422" s="250"/>
      <c r="O422" s="250"/>
      <c r="P422" s="250"/>
      <c r="Q422" s="250"/>
      <c r="R422" s="250"/>
      <c r="S422" s="250"/>
      <c r="T422" s="251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2" t="s">
        <v>138</v>
      </c>
      <c r="AU422" s="252" t="s">
        <v>88</v>
      </c>
      <c r="AV422" s="14" t="s">
        <v>88</v>
      </c>
      <c r="AW422" s="14" t="s">
        <v>34</v>
      </c>
      <c r="AX422" s="14" t="s">
        <v>78</v>
      </c>
      <c r="AY422" s="252" t="s">
        <v>128</v>
      </c>
    </row>
    <row r="423" s="13" customFormat="1">
      <c r="A423" s="13"/>
      <c r="B423" s="231"/>
      <c r="C423" s="232"/>
      <c r="D423" s="233" t="s">
        <v>138</v>
      </c>
      <c r="E423" s="234" t="s">
        <v>1</v>
      </c>
      <c r="F423" s="235" t="s">
        <v>458</v>
      </c>
      <c r="G423" s="232"/>
      <c r="H423" s="234" t="s">
        <v>1</v>
      </c>
      <c r="I423" s="236"/>
      <c r="J423" s="232"/>
      <c r="K423" s="232"/>
      <c r="L423" s="237"/>
      <c r="M423" s="238"/>
      <c r="N423" s="239"/>
      <c r="O423" s="239"/>
      <c r="P423" s="239"/>
      <c r="Q423" s="239"/>
      <c r="R423" s="239"/>
      <c r="S423" s="239"/>
      <c r="T423" s="240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1" t="s">
        <v>138</v>
      </c>
      <c r="AU423" s="241" t="s">
        <v>88</v>
      </c>
      <c r="AV423" s="13" t="s">
        <v>86</v>
      </c>
      <c r="AW423" s="13" t="s">
        <v>34</v>
      </c>
      <c r="AX423" s="13" t="s">
        <v>78</v>
      </c>
      <c r="AY423" s="241" t="s">
        <v>128</v>
      </c>
    </row>
    <row r="424" s="14" customFormat="1">
      <c r="A424" s="14"/>
      <c r="B424" s="242"/>
      <c r="C424" s="243"/>
      <c r="D424" s="233" t="s">
        <v>138</v>
      </c>
      <c r="E424" s="244" t="s">
        <v>1</v>
      </c>
      <c r="F424" s="245" t="s">
        <v>86</v>
      </c>
      <c r="G424" s="243"/>
      <c r="H424" s="246">
        <v>1</v>
      </c>
      <c r="I424" s="247"/>
      <c r="J424" s="243"/>
      <c r="K424" s="243"/>
      <c r="L424" s="248"/>
      <c r="M424" s="249"/>
      <c r="N424" s="250"/>
      <c r="O424" s="250"/>
      <c r="P424" s="250"/>
      <c r="Q424" s="250"/>
      <c r="R424" s="250"/>
      <c r="S424" s="250"/>
      <c r="T424" s="251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2" t="s">
        <v>138</v>
      </c>
      <c r="AU424" s="252" t="s">
        <v>88</v>
      </c>
      <c r="AV424" s="14" t="s">
        <v>88</v>
      </c>
      <c r="AW424" s="14" t="s">
        <v>34</v>
      </c>
      <c r="AX424" s="14" t="s">
        <v>78</v>
      </c>
      <c r="AY424" s="252" t="s">
        <v>128</v>
      </c>
    </row>
    <row r="425" s="15" customFormat="1">
      <c r="A425" s="15"/>
      <c r="B425" s="253"/>
      <c r="C425" s="254"/>
      <c r="D425" s="233" t="s">
        <v>138</v>
      </c>
      <c r="E425" s="255" t="s">
        <v>1</v>
      </c>
      <c r="F425" s="256" t="s">
        <v>156</v>
      </c>
      <c r="G425" s="254"/>
      <c r="H425" s="257">
        <v>4</v>
      </c>
      <c r="I425" s="258"/>
      <c r="J425" s="254"/>
      <c r="K425" s="254"/>
      <c r="L425" s="259"/>
      <c r="M425" s="260"/>
      <c r="N425" s="261"/>
      <c r="O425" s="261"/>
      <c r="P425" s="261"/>
      <c r="Q425" s="261"/>
      <c r="R425" s="261"/>
      <c r="S425" s="261"/>
      <c r="T425" s="262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63" t="s">
        <v>138</v>
      </c>
      <c r="AU425" s="263" t="s">
        <v>88</v>
      </c>
      <c r="AV425" s="15" t="s">
        <v>136</v>
      </c>
      <c r="AW425" s="15" t="s">
        <v>34</v>
      </c>
      <c r="AX425" s="15" t="s">
        <v>86</v>
      </c>
      <c r="AY425" s="263" t="s">
        <v>128</v>
      </c>
    </row>
    <row r="426" s="2" customFormat="1" ht="24.15" customHeight="1">
      <c r="A426" s="38"/>
      <c r="B426" s="39"/>
      <c r="C426" s="218" t="s">
        <v>459</v>
      </c>
      <c r="D426" s="218" t="s">
        <v>131</v>
      </c>
      <c r="E426" s="219" t="s">
        <v>460</v>
      </c>
      <c r="F426" s="220" t="s">
        <v>461</v>
      </c>
      <c r="G426" s="221" t="s">
        <v>145</v>
      </c>
      <c r="H426" s="222">
        <v>13</v>
      </c>
      <c r="I426" s="223"/>
      <c r="J426" s="224">
        <f>ROUND(I426*H426,2)</f>
        <v>0</v>
      </c>
      <c r="K426" s="220" t="s">
        <v>135</v>
      </c>
      <c r="L426" s="44"/>
      <c r="M426" s="225" t="s">
        <v>1</v>
      </c>
      <c r="N426" s="226" t="s">
        <v>43</v>
      </c>
      <c r="O426" s="91"/>
      <c r="P426" s="227">
        <f>O426*H426</f>
        <v>0</v>
      </c>
      <c r="Q426" s="227">
        <v>0</v>
      </c>
      <c r="R426" s="227">
        <f>Q426*H426</f>
        <v>0</v>
      </c>
      <c r="S426" s="227">
        <v>0</v>
      </c>
      <c r="T426" s="228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29" t="s">
        <v>136</v>
      </c>
      <c r="AT426" s="229" t="s">
        <v>131</v>
      </c>
      <c r="AU426" s="229" t="s">
        <v>88</v>
      </c>
      <c r="AY426" s="17" t="s">
        <v>128</v>
      </c>
      <c r="BE426" s="230">
        <f>IF(N426="základní",J426,0)</f>
        <v>0</v>
      </c>
      <c r="BF426" s="230">
        <f>IF(N426="snížená",J426,0)</f>
        <v>0</v>
      </c>
      <c r="BG426" s="230">
        <f>IF(N426="zákl. přenesená",J426,0)</f>
        <v>0</v>
      </c>
      <c r="BH426" s="230">
        <f>IF(N426="sníž. přenesená",J426,0)</f>
        <v>0</v>
      </c>
      <c r="BI426" s="230">
        <f>IF(N426="nulová",J426,0)</f>
        <v>0</v>
      </c>
      <c r="BJ426" s="17" t="s">
        <v>86</v>
      </c>
      <c r="BK426" s="230">
        <f>ROUND(I426*H426,2)</f>
        <v>0</v>
      </c>
      <c r="BL426" s="17" t="s">
        <v>136</v>
      </c>
      <c r="BM426" s="229" t="s">
        <v>462</v>
      </c>
    </row>
    <row r="427" s="13" customFormat="1">
      <c r="A427" s="13"/>
      <c r="B427" s="231"/>
      <c r="C427" s="232"/>
      <c r="D427" s="233" t="s">
        <v>138</v>
      </c>
      <c r="E427" s="234" t="s">
        <v>1</v>
      </c>
      <c r="F427" s="235" t="s">
        <v>463</v>
      </c>
      <c r="G427" s="232"/>
      <c r="H427" s="234" t="s">
        <v>1</v>
      </c>
      <c r="I427" s="236"/>
      <c r="J427" s="232"/>
      <c r="K427" s="232"/>
      <c r="L427" s="237"/>
      <c r="M427" s="238"/>
      <c r="N427" s="239"/>
      <c r="O427" s="239"/>
      <c r="P427" s="239"/>
      <c r="Q427" s="239"/>
      <c r="R427" s="239"/>
      <c r="S427" s="239"/>
      <c r="T427" s="240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1" t="s">
        <v>138</v>
      </c>
      <c r="AU427" s="241" t="s">
        <v>88</v>
      </c>
      <c r="AV427" s="13" t="s">
        <v>86</v>
      </c>
      <c r="AW427" s="13" t="s">
        <v>34</v>
      </c>
      <c r="AX427" s="13" t="s">
        <v>78</v>
      </c>
      <c r="AY427" s="241" t="s">
        <v>128</v>
      </c>
    </row>
    <row r="428" s="13" customFormat="1">
      <c r="A428" s="13"/>
      <c r="B428" s="231"/>
      <c r="C428" s="232"/>
      <c r="D428" s="233" t="s">
        <v>138</v>
      </c>
      <c r="E428" s="234" t="s">
        <v>1</v>
      </c>
      <c r="F428" s="235" t="s">
        <v>464</v>
      </c>
      <c r="G428" s="232"/>
      <c r="H428" s="234" t="s">
        <v>1</v>
      </c>
      <c r="I428" s="236"/>
      <c r="J428" s="232"/>
      <c r="K428" s="232"/>
      <c r="L428" s="237"/>
      <c r="M428" s="238"/>
      <c r="N428" s="239"/>
      <c r="O428" s="239"/>
      <c r="P428" s="239"/>
      <c r="Q428" s="239"/>
      <c r="R428" s="239"/>
      <c r="S428" s="239"/>
      <c r="T428" s="240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1" t="s">
        <v>138</v>
      </c>
      <c r="AU428" s="241" t="s">
        <v>88</v>
      </c>
      <c r="AV428" s="13" t="s">
        <v>86</v>
      </c>
      <c r="AW428" s="13" t="s">
        <v>34</v>
      </c>
      <c r="AX428" s="13" t="s">
        <v>78</v>
      </c>
      <c r="AY428" s="241" t="s">
        <v>128</v>
      </c>
    </row>
    <row r="429" s="14" customFormat="1">
      <c r="A429" s="14"/>
      <c r="B429" s="242"/>
      <c r="C429" s="243"/>
      <c r="D429" s="233" t="s">
        <v>138</v>
      </c>
      <c r="E429" s="244" t="s">
        <v>1</v>
      </c>
      <c r="F429" s="245" t="s">
        <v>86</v>
      </c>
      <c r="G429" s="243"/>
      <c r="H429" s="246">
        <v>1</v>
      </c>
      <c r="I429" s="247"/>
      <c r="J429" s="243"/>
      <c r="K429" s="243"/>
      <c r="L429" s="248"/>
      <c r="M429" s="249"/>
      <c r="N429" s="250"/>
      <c r="O429" s="250"/>
      <c r="P429" s="250"/>
      <c r="Q429" s="250"/>
      <c r="R429" s="250"/>
      <c r="S429" s="250"/>
      <c r="T429" s="251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2" t="s">
        <v>138</v>
      </c>
      <c r="AU429" s="252" t="s">
        <v>88</v>
      </c>
      <c r="AV429" s="14" t="s">
        <v>88</v>
      </c>
      <c r="AW429" s="14" t="s">
        <v>34</v>
      </c>
      <c r="AX429" s="14" t="s">
        <v>78</v>
      </c>
      <c r="AY429" s="252" t="s">
        <v>128</v>
      </c>
    </row>
    <row r="430" s="13" customFormat="1">
      <c r="A430" s="13"/>
      <c r="B430" s="231"/>
      <c r="C430" s="232"/>
      <c r="D430" s="233" t="s">
        <v>138</v>
      </c>
      <c r="E430" s="234" t="s">
        <v>1</v>
      </c>
      <c r="F430" s="235" t="s">
        <v>465</v>
      </c>
      <c r="G430" s="232"/>
      <c r="H430" s="234" t="s">
        <v>1</v>
      </c>
      <c r="I430" s="236"/>
      <c r="J430" s="232"/>
      <c r="K430" s="232"/>
      <c r="L430" s="237"/>
      <c r="M430" s="238"/>
      <c r="N430" s="239"/>
      <c r="O430" s="239"/>
      <c r="P430" s="239"/>
      <c r="Q430" s="239"/>
      <c r="R430" s="239"/>
      <c r="S430" s="239"/>
      <c r="T430" s="240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1" t="s">
        <v>138</v>
      </c>
      <c r="AU430" s="241" t="s">
        <v>88</v>
      </c>
      <c r="AV430" s="13" t="s">
        <v>86</v>
      </c>
      <c r="AW430" s="13" t="s">
        <v>34</v>
      </c>
      <c r="AX430" s="13" t="s">
        <v>78</v>
      </c>
      <c r="AY430" s="241" t="s">
        <v>128</v>
      </c>
    </row>
    <row r="431" s="14" customFormat="1">
      <c r="A431" s="14"/>
      <c r="B431" s="242"/>
      <c r="C431" s="243"/>
      <c r="D431" s="233" t="s">
        <v>138</v>
      </c>
      <c r="E431" s="244" t="s">
        <v>1</v>
      </c>
      <c r="F431" s="245" t="s">
        <v>86</v>
      </c>
      <c r="G431" s="243"/>
      <c r="H431" s="246">
        <v>1</v>
      </c>
      <c r="I431" s="247"/>
      <c r="J431" s="243"/>
      <c r="K431" s="243"/>
      <c r="L431" s="248"/>
      <c r="M431" s="249"/>
      <c r="N431" s="250"/>
      <c r="O431" s="250"/>
      <c r="P431" s="250"/>
      <c r="Q431" s="250"/>
      <c r="R431" s="250"/>
      <c r="S431" s="250"/>
      <c r="T431" s="251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2" t="s">
        <v>138</v>
      </c>
      <c r="AU431" s="252" t="s">
        <v>88</v>
      </c>
      <c r="AV431" s="14" t="s">
        <v>88</v>
      </c>
      <c r="AW431" s="14" t="s">
        <v>34</v>
      </c>
      <c r="AX431" s="14" t="s">
        <v>78</v>
      </c>
      <c r="AY431" s="252" t="s">
        <v>128</v>
      </c>
    </row>
    <row r="432" s="13" customFormat="1">
      <c r="A432" s="13"/>
      <c r="B432" s="231"/>
      <c r="C432" s="232"/>
      <c r="D432" s="233" t="s">
        <v>138</v>
      </c>
      <c r="E432" s="234" t="s">
        <v>1</v>
      </c>
      <c r="F432" s="235" t="s">
        <v>466</v>
      </c>
      <c r="G432" s="232"/>
      <c r="H432" s="234" t="s">
        <v>1</v>
      </c>
      <c r="I432" s="236"/>
      <c r="J432" s="232"/>
      <c r="K432" s="232"/>
      <c r="L432" s="237"/>
      <c r="M432" s="238"/>
      <c r="N432" s="239"/>
      <c r="O432" s="239"/>
      <c r="P432" s="239"/>
      <c r="Q432" s="239"/>
      <c r="R432" s="239"/>
      <c r="S432" s="239"/>
      <c r="T432" s="240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1" t="s">
        <v>138</v>
      </c>
      <c r="AU432" s="241" t="s">
        <v>88</v>
      </c>
      <c r="AV432" s="13" t="s">
        <v>86</v>
      </c>
      <c r="AW432" s="13" t="s">
        <v>34</v>
      </c>
      <c r="AX432" s="13" t="s">
        <v>78</v>
      </c>
      <c r="AY432" s="241" t="s">
        <v>128</v>
      </c>
    </row>
    <row r="433" s="14" customFormat="1">
      <c r="A433" s="14"/>
      <c r="B433" s="242"/>
      <c r="C433" s="243"/>
      <c r="D433" s="233" t="s">
        <v>138</v>
      </c>
      <c r="E433" s="244" t="s">
        <v>1</v>
      </c>
      <c r="F433" s="245" t="s">
        <v>173</v>
      </c>
      <c r="G433" s="243"/>
      <c r="H433" s="246">
        <v>5</v>
      </c>
      <c r="I433" s="247"/>
      <c r="J433" s="243"/>
      <c r="K433" s="243"/>
      <c r="L433" s="248"/>
      <c r="M433" s="249"/>
      <c r="N433" s="250"/>
      <c r="O433" s="250"/>
      <c r="P433" s="250"/>
      <c r="Q433" s="250"/>
      <c r="R433" s="250"/>
      <c r="S433" s="250"/>
      <c r="T433" s="251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2" t="s">
        <v>138</v>
      </c>
      <c r="AU433" s="252" t="s">
        <v>88</v>
      </c>
      <c r="AV433" s="14" t="s">
        <v>88</v>
      </c>
      <c r="AW433" s="14" t="s">
        <v>34</v>
      </c>
      <c r="AX433" s="14" t="s">
        <v>78</v>
      </c>
      <c r="AY433" s="252" t="s">
        <v>128</v>
      </c>
    </row>
    <row r="434" s="13" customFormat="1">
      <c r="A434" s="13"/>
      <c r="B434" s="231"/>
      <c r="C434" s="232"/>
      <c r="D434" s="233" t="s">
        <v>138</v>
      </c>
      <c r="E434" s="234" t="s">
        <v>1</v>
      </c>
      <c r="F434" s="235" t="s">
        <v>467</v>
      </c>
      <c r="G434" s="232"/>
      <c r="H434" s="234" t="s">
        <v>1</v>
      </c>
      <c r="I434" s="236"/>
      <c r="J434" s="232"/>
      <c r="K434" s="232"/>
      <c r="L434" s="237"/>
      <c r="M434" s="238"/>
      <c r="N434" s="239"/>
      <c r="O434" s="239"/>
      <c r="P434" s="239"/>
      <c r="Q434" s="239"/>
      <c r="R434" s="239"/>
      <c r="S434" s="239"/>
      <c r="T434" s="240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1" t="s">
        <v>138</v>
      </c>
      <c r="AU434" s="241" t="s">
        <v>88</v>
      </c>
      <c r="AV434" s="13" t="s">
        <v>86</v>
      </c>
      <c r="AW434" s="13" t="s">
        <v>34</v>
      </c>
      <c r="AX434" s="13" t="s">
        <v>78</v>
      </c>
      <c r="AY434" s="241" t="s">
        <v>128</v>
      </c>
    </row>
    <row r="435" s="14" customFormat="1">
      <c r="A435" s="14"/>
      <c r="B435" s="242"/>
      <c r="C435" s="243"/>
      <c r="D435" s="233" t="s">
        <v>138</v>
      </c>
      <c r="E435" s="244" t="s">
        <v>1</v>
      </c>
      <c r="F435" s="245" t="s">
        <v>141</v>
      </c>
      <c r="G435" s="243"/>
      <c r="H435" s="246">
        <v>6</v>
      </c>
      <c r="I435" s="247"/>
      <c r="J435" s="243"/>
      <c r="K435" s="243"/>
      <c r="L435" s="248"/>
      <c r="M435" s="249"/>
      <c r="N435" s="250"/>
      <c r="O435" s="250"/>
      <c r="P435" s="250"/>
      <c r="Q435" s="250"/>
      <c r="R435" s="250"/>
      <c r="S435" s="250"/>
      <c r="T435" s="251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2" t="s">
        <v>138</v>
      </c>
      <c r="AU435" s="252" t="s">
        <v>88</v>
      </c>
      <c r="AV435" s="14" t="s">
        <v>88</v>
      </c>
      <c r="AW435" s="14" t="s">
        <v>34</v>
      </c>
      <c r="AX435" s="14" t="s">
        <v>78</v>
      </c>
      <c r="AY435" s="252" t="s">
        <v>128</v>
      </c>
    </row>
    <row r="436" s="15" customFormat="1">
      <c r="A436" s="15"/>
      <c r="B436" s="253"/>
      <c r="C436" s="254"/>
      <c r="D436" s="233" t="s">
        <v>138</v>
      </c>
      <c r="E436" s="255" t="s">
        <v>1</v>
      </c>
      <c r="F436" s="256" t="s">
        <v>156</v>
      </c>
      <c r="G436" s="254"/>
      <c r="H436" s="257">
        <v>13</v>
      </c>
      <c r="I436" s="258"/>
      <c r="J436" s="254"/>
      <c r="K436" s="254"/>
      <c r="L436" s="259"/>
      <c r="M436" s="260"/>
      <c r="N436" s="261"/>
      <c r="O436" s="261"/>
      <c r="P436" s="261"/>
      <c r="Q436" s="261"/>
      <c r="R436" s="261"/>
      <c r="S436" s="261"/>
      <c r="T436" s="262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63" t="s">
        <v>138</v>
      </c>
      <c r="AU436" s="263" t="s">
        <v>88</v>
      </c>
      <c r="AV436" s="15" t="s">
        <v>136</v>
      </c>
      <c r="AW436" s="15" t="s">
        <v>34</v>
      </c>
      <c r="AX436" s="15" t="s">
        <v>86</v>
      </c>
      <c r="AY436" s="263" t="s">
        <v>128</v>
      </c>
    </row>
    <row r="437" s="2" customFormat="1" ht="24.15" customHeight="1">
      <c r="A437" s="38"/>
      <c r="B437" s="39"/>
      <c r="C437" s="218" t="s">
        <v>468</v>
      </c>
      <c r="D437" s="218" t="s">
        <v>131</v>
      </c>
      <c r="E437" s="219" t="s">
        <v>469</v>
      </c>
      <c r="F437" s="220" t="s">
        <v>470</v>
      </c>
      <c r="G437" s="221" t="s">
        <v>145</v>
      </c>
      <c r="H437" s="222">
        <v>8</v>
      </c>
      <c r="I437" s="223"/>
      <c r="J437" s="224">
        <f>ROUND(I437*H437,2)</f>
        <v>0</v>
      </c>
      <c r="K437" s="220" t="s">
        <v>135</v>
      </c>
      <c r="L437" s="44"/>
      <c r="M437" s="225" t="s">
        <v>1</v>
      </c>
      <c r="N437" s="226" t="s">
        <v>43</v>
      </c>
      <c r="O437" s="91"/>
      <c r="P437" s="227">
        <f>O437*H437</f>
        <v>0</v>
      </c>
      <c r="Q437" s="227">
        <v>0</v>
      </c>
      <c r="R437" s="227">
        <f>Q437*H437</f>
        <v>0</v>
      </c>
      <c r="S437" s="227">
        <v>0</v>
      </c>
      <c r="T437" s="228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29" t="s">
        <v>264</v>
      </c>
      <c r="AT437" s="229" t="s">
        <v>131</v>
      </c>
      <c r="AU437" s="229" t="s">
        <v>88</v>
      </c>
      <c r="AY437" s="17" t="s">
        <v>128</v>
      </c>
      <c r="BE437" s="230">
        <f>IF(N437="základní",J437,0)</f>
        <v>0</v>
      </c>
      <c r="BF437" s="230">
        <f>IF(N437="snížená",J437,0)</f>
        <v>0</v>
      </c>
      <c r="BG437" s="230">
        <f>IF(N437="zákl. přenesená",J437,0)</f>
        <v>0</v>
      </c>
      <c r="BH437" s="230">
        <f>IF(N437="sníž. přenesená",J437,0)</f>
        <v>0</v>
      </c>
      <c r="BI437" s="230">
        <f>IF(N437="nulová",J437,0)</f>
        <v>0</v>
      </c>
      <c r="BJ437" s="17" t="s">
        <v>86</v>
      </c>
      <c r="BK437" s="230">
        <f>ROUND(I437*H437,2)</f>
        <v>0</v>
      </c>
      <c r="BL437" s="17" t="s">
        <v>264</v>
      </c>
      <c r="BM437" s="229" t="s">
        <v>471</v>
      </c>
    </row>
    <row r="438" s="13" customFormat="1">
      <c r="A438" s="13"/>
      <c r="B438" s="231"/>
      <c r="C438" s="232"/>
      <c r="D438" s="233" t="s">
        <v>138</v>
      </c>
      <c r="E438" s="234" t="s">
        <v>1</v>
      </c>
      <c r="F438" s="235" t="s">
        <v>455</v>
      </c>
      <c r="G438" s="232"/>
      <c r="H438" s="234" t="s">
        <v>1</v>
      </c>
      <c r="I438" s="236"/>
      <c r="J438" s="232"/>
      <c r="K438" s="232"/>
      <c r="L438" s="237"/>
      <c r="M438" s="238"/>
      <c r="N438" s="239"/>
      <c r="O438" s="239"/>
      <c r="P438" s="239"/>
      <c r="Q438" s="239"/>
      <c r="R438" s="239"/>
      <c r="S438" s="239"/>
      <c r="T438" s="240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1" t="s">
        <v>138</v>
      </c>
      <c r="AU438" s="241" t="s">
        <v>88</v>
      </c>
      <c r="AV438" s="13" t="s">
        <v>86</v>
      </c>
      <c r="AW438" s="13" t="s">
        <v>34</v>
      </c>
      <c r="AX438" s="13" t="s">
        <v>78</v>
      </c>
      <c r="AY438" s="241" t="s">
        <v>128</v>
      </c>
    </row>
    <row r="439" s="13" customFormat="1">
      <c r="A439" s="13"/>
      <c r="B439" s="231"/>
      <c r="C439" s="232"/>
      <c r="D439" s="233" t="s">
        <v>138</v>
      </c>
      <c r="E439" s="234" t="s">
        <v>1</v>
      </c>
      <c r="F439" s="235" t="s">
        <v>472</v>
      </c>
      <c r="G439" s="232"/>
      <c r="H439" s="234" t="s">
        <v>1</v>
      </c>
      <c r="I439" s="236"/>
      <c r="J439" s="232"/>
      <c r="K439" s="232"/>
      <c r="L439" s="237"/>
      <c r="M439" s="238"/>
      <c r="N439" s="239"/>
      <c r="O439" s="239"/>
      <c r="P439" s="239"/>
      <c r="Q439" s="239"/>
      <c r="R439" s="239"/>
      <c r="S439" s="239"/>
      <c r="T439" s="240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1" t="s">
        <v>138</v>
      </c>
      <c r="AU439" s="241" t="s">
        <v>88</v>
      </c>
      <c r="AV439" s="13" t="s">
        <v>86</v>
      </c>
      <c r="AW439" s="13" t="s">
        <v>34</v>
      </c>
      <c r="AX439" s="13" t="s">
        <v>78</v>
      </c>
      <c r="AY439" s="241" t="s">
        <v>128</v>
      </c>
    </row>
    <row r="440" s="14" customFormat="1">
      <c r="A440" s="14"/>
      <c r="B440" s="242"/>
      <c r="C440" s="243"/>
      <c r="D440" s="233" t="s">
        <v>138</v>
      </c>
      <c r="E440" s="244" t="s">
        <v>1</v>
      </c>
      <c r="F440" s="245" t="s">
        <v>88</v>
      </c>
      <c r="G440" s="243"/>
      <c r="H440" s="246">
        <v>2</v>
      </c>
      <c r="I440" s="247"/>
      <c r="J440" s="243"/>
      <c r="K440" s="243"/>
      <c r="L440" s="248"/>
      <c r="M440" s="249"/>
      <c r="N440" s="250"/>
      <c r="O440" s="250"/>
      <c r="P440" s="250"/>
      <c r="Q440" s="250"/>
      <c r="R440" s="250"/>
      <c r="S440" s="250"/>
      <c r="T440" s="251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2" t="s">
        <v>138</v>
      </c>
      <c r="AU440" s="252" t="s">
        <v>88</v>
      </c>
      <c r="AV440" s="14" t="s">
        <v>88</v>
      </c>
      <c r="AW440" s="14" t="s">
        <v>34</v>
      </c>
      <c r="AX440" s="14" t="s">
        <v>78</v>
      </c>
      <c r="AY440" s="252" t="s">
        <v>128</v>
      </c>
    </row>
    <row r="441" s="13" customFormat="1">
      <c r="A441" s="13"/>
      <c r="B441" s="231"/>
      <c r="C441" s="232"/>
      <c r="D441" s="233" t="s">
        <v>138</v>
      </c>
      <c r="E441" s="234" t="s">
        <v>1</v>
      </c>
      <c r="F441" s="235" t="s">
        <v>473</v>
      </c>
      <c r="G441" s="232"/>
      <c r="H441" s="234" t="s">
        <v>1</v>
      </c>
      <c r="I441" s="236"/>
      <c r="J441" s="232"/>
      <c r="K441" s="232"/>
      <c r="L441" s="237"/>
      <c r="M441" s="238"/>
      <c r="N441" s="239"/>
      <c r="O441" s="239"/>
      <c r="P441" s="239"/>
      <c r="Q441" s="239"/>
      <c r="R441" s="239"/>
      <c r="S441" s="239"/>
      <c r="T441" s="240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1" t="s">
        <v>138</v>
      </c>
      <c r="AU441" s="241" t="s">
        <v>88</v>
      </c>
      <c r="AV441" s="13" t="s">
        <v>86</v>
      </c>
      <c r="AW441" s="13" t="s">
        <v>34</v>
      </c>
      <c r="AX441" s="13" t="s">
        <v>78</v>
      </c>
      <c r="AY441" s="241" t="s">
        <v>128</v>
      </c>
    </row>
    <row r="442" s="14" customFormat="1">
      <c r="A442" s="14"/>
      <c r="B442" s="242"/>
      <c r="C442" s="243"/>
      <c r="D442" s="233" t="s">
        <v>138</v>
      </c>
      <c r="E442" s="244" t="s">
        <v>1</v>
      </c>
      <c r="F442" s="245" t="s">
        <v>136</v>
      </c>
      <c r="G442" s="243"/>
      <c r="H442" s="246">
        <v>4</v>
      </c>
      <c r="I442" s="247"/>
      <c r="J442" s="243"/>
      <c r="K442" s="243"/>
      <c r="L442" s="248"/>
      <c r="M442" s="249"/>
      <c r="N442" s="250"/>
      <c r="O442" s="250"/>
      <c r="P442" s="250"/>
      <c r="Q442" s="250"/>
      <c r="R442" s="250"/>
      <c r="S442" s="250"/>
      <c r="T442" s="251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2" t="s">
        <v>138</v>
      </c>
      <c r="AU442" s="252" t="s">
        <v>88</v>
      </c>
      <c r="AV442" s="14" t="s">
        <v>88</v>
      </c>
      <c r="AW442" s="14" t="s">
        <v>34</v>
      </c>
      <c r="AX442" s="14" t="s">
        <v>78</v>
      </c>
      <c r="AY442" s="252" t="s">
        <v>128</v>
      </c>
    </row>
    <row r="443" s="13" customFormat="1">
      <c r="A443" s="13"/>
      <c r="B443" s="231"/>
      <c r="C443" s="232"/>
      <c r="D443" s="233" t="s">
        <v>138</v>
      </c>
      <c r="E443" s="234" t="s">
        <v>1</v>
      </c>
      <c r="F443" s="235" t="s">
        <v>474</v>
      </c>
      <c r="G443" s="232"/>
      <c r="H443" s="234" t="s">
        <v>1</v>
      </c>
      <c r="I443" s="236"/>
      <c r="J443" s="232"/>
      <c r="K443" s="232"/>
      <c r="L443" s="237"/>
      <c r="M443" s="238"/>
      <c r="N443" s="239"/>
      <c r="O443" s="239"/>
      <c r="P443" s="239"/>
      <c r="Q443" s="239"/>
      <c r="R443" s="239"/>
      <c r="S443" s="239"/>
      <c r="T443" s="240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1" t="s">
        <v>138</v>
      </c>
      <c r="AU443" s="241" t="s">
        <v>88</v>
      </c>
      <c r="AV443" s="13" t="s">
        <v>86</v>
      </c>
      <c r="AW443" s="13" t="s">
        <v>34</v>
      </c>
      <c r="AX443" s="13" t="s">
        <v>78</v>
      </c>
      <c r="AY443" s="241" t="s">
        <v>128</v>
      </c>
    </row>
    <row r="444" s="14" customFormat="1">
      <c r="A444" s="14"/>
      <c r="B444" s="242"/>
      <c r="C444" s="243"/>
      <c r="D444" s="233" t="s">
        <v>138</v>
      </c>
      <c r="E444" s="244" t="s">
        <v>1</v>
      </c>
      <c r="F444" s="245" t="s">
        <v>88</v>
      </c>
      <c r="G444" s="243"/>
      <c r="H444" s="246">
        <v>2</v>
      </c>
      <c r="I444" s="247"/>
      <c r="J444" s="243"/>
      <c r="K444" s="243"/>
      <c r="L444" s="248"/>
      <c r="M444" s="249"/>
      <c r="N444" s="250"/>
      <c r="O444" s="250"/>
      <c r="P444" s="250"/>
      <c r="Q444" s="250"/>
      <c r="R444" s="250"/>
      <c r="S444" s="250"/>
      <c r="T444" s="251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2" t="s">
        <v>138</v>
      </c>
      <c r="AU444" s="252" t="s">
        <v>88</v>
      </c>
      <c r="AV444" s="14" t="s">
        <v>88</v>
      </c>
      <c r="AW444" s="14" t="s">
        <v>34</v>
      </c>
      <c r="AX444" s="14" t="s">
        <v>78</v>
      </c>
      <c r="AY444" s="252" t="s">
        <v>128</v>
      </c>
    </row>
    <row r="445" s="15" customFormat="1">
      <c r="A445" s="15"/>
      <c r="B445" s="253"/>
      <c r="C445" s="254"/>
      <c r="D445" s="233" t="s">
        <v>138</v>
      </c>
      <c r="E445" s="255" t="s">
        <v>1</v>
      </c>
      <c r="F445" s="256" t="s">
        <v>156</v>
      </c>
      <c r="G445" s="254"/>
      <c r="H445" s="257">
        <v>8</v>
      </c>
      <c r="I445" s="258"/>
      <c r="J445" s="254"/>
      <c r="K445" s="254"/>
      <c r="L445" s="259"/>
      <c r="M445" s="260"/>
      <c r="N445" s="261"/>
      <c r="O445" s="261"/>
      <c r="P445" s="261"/>
      <c r="Q445" s="261"/>
      <c r="R445" s="261"/>
      <c r="S445" s="261"/>
      <c r="T445" s="262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63" t="s">
        <v>138</v>
      </c>
      <c r="AU445" s="263" t="s">
        <v>88</v>
      </c>
      <c r="AV445" s="15" t="s">
        <v>136</v>
      </c>
      <c r="AW445" s="15" t="s">
        <v>34</v>
      </c>
      <c r="AX445" s="15" t="s">
        <v>86</v>
      </c>
      <c r="AY445" s="263" t="s">
        <v>128</v>
      </c>
    </row>
    <row r="446" s="2" customFormat="1" ht="24.15" customHeight="1">
      <c r="A446" s="38"/>
      <c r="B446" s="39"/>
      <c r="C446" s="218" t="s">
        <v>475</v>
      </c>
      <c r="D446" s="218" t="s">
        <v>131</v>
      </c>
      <c r="E446" s="219" t="s">
        <v>476</v>
      </c>
      <c r="F446" s="220" t="s">
        <v>477</v>
      </c>
      <c r="G446" s="221" t="s">
        <v>145</v>
      </c>
      <c r="H446" s="222">
        <v>11</v>
      </c>
      <c r="I446" s="223"/>
      <c r="J446" s="224">
        <f>ROUND(I446*H446,2)</f>
        <v>0</v>
      </c>
      <c r="K446" s="220" t="s">
        <v>135</v>
      </c>
      <c r="L446" s="44"/>
      <c r="M446" s="225" t="s">
        <v>1</v>
      </c>
      <c r="N446" s="226" t="s">
        <v>43</v>
      </c>
      <c r="O446" s="91"/>
      <c r="P446" s="227">
        <f>O446*H446</f>
        <v>0</v>
      </c>
      <c r="Q446" s="227">
        <v>0</v>
      </c>
      <c r="R446" s="227">
        <f>Q446*H446</f>
        <v>0</v>
      </c>
      <c r="S446" s="227">
        <v>0</v>
      </c>
      <c r="T446" s="228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29" t="s">
        <v>264</v>
      </c>
      <c r="AT446" s="229" t="s">
        <v>131</v>
      </c>
      <c r="AU446" s="229" t="s">
        <v>88</v>
      </c>
      <c r="AY446" s="17" t="s">
        <v>128</v>
      </c>
      <c r="BE446" s="230">
        <f>IF(N446="základní",J446,0)</f>
        <v>0</v>
      </c>
      <c r="BF446" s="230">
        <f>IF(N446="snížená",J446,0)</f>
        <v>0</v>
      </c>
      <c r="BG446" s="230">
        <f>IF(N446="zákl. přenesená",J446,0)</f>
        <v>0</v>
      </c>
      <c r="BH446" s="230">
        <f>IF(N446="sníž. přenesená",J446,0)</f>
        <v>0</v>
      </c>
      <c r="BI446" s="230">
        <f>IF(N446="nulová",J446,0)</f>
        <v>0</v>
      </c>
      <c r="BJ446" s="17" t="s">
        <v>86</v>
      </c>
      <c r="BK446" s="230">
        <f>ROUND(I446*H446,2)</f>
        <v>0</v>
      </c>
      <c r="BL446" s="17" t="s">
        <v>264</v>
      </c>
      <c r="BM446" s="229" t="s">
        <v>478</v>
      </c>
    </row>
    <row r="447" s="13" customFormat="1">
      <c r="A447" s="13"/>
      <c r="B447" s="231"/>
      <c r="C447" s="232"/>
      <c r="D447" s="233" t="s">
        <v>138</v>
      </c>
      <c r="E447" s="234" t="s">
        <v>1</v>
      </c>
      <c r="F447" s="235" t="s">
        <v>463</v>
      </c>
      <c r="G447" s="232"/>
      <c r="H447" s="234" t="s">
        <v>1</v>
      </c>
      <c r="I447" s="236"/>
      <c r="J447" s="232"/>
      <c r="K447" s="232"/>
      <c r="L447" s="237"/>
      <c r="M447" s="238"/>
      <c r="N447" s="239"/>
      <c r="O447" s="239"/>
      <c r="P447" s="239"/>
      <c r="Q447" s="239"/>
      <c r="R447" s="239"/>
      <c r="S447" s="239"/>
      <c r="T447" s="240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1" t="s">
        <v>138</v>
      </c>
      <c r="AU447" s="241" t="s">
        <v>88</v>
      </c>
      <c r="AV447" s="13" t="s">
        <v>86</v>
      </c>
      <c r="AW447" s="13" t="s">
        <v>34</v>
      </c>
      <c r="AX447" s="13" t="s">
        <v>78</v>
      </c>
      <c r="AY447" s="241" t="s">
        <v>128</v>
      </c>
    </row>
    <row r="448" s="13" customFormat="1">
      <c r="A448" s="13"/>
      <c r="B448" s="231"/>
      <c r="C448" s="232"/>
      <c r="D448" s="233" t="s">
        <v>138</v>
      </c>
      <c r="E448" s="234" t="s">
        <v>1</v>
      </c>
      <c r="F448" s="235" t="s">
        <v>479</v>
      </c>
      <c r="G448" s="232"/>
      <c r="H448" s="234" t="s">
        <v>1</v>
      </c>
      <c r="I448" s="236"/>
      <c r="J448" s="232"/>
      <c r="K448" s="232"/>
      <c r="L448" s="237"/>
      <c r="M448" s="238"/>
      <c r="N448" s="239"/>
      <c r="O448" s="239"/>
      <c r="P448" s="239"/>
      <c r="Q448" s="239"/>
      <c r="R448" s="239"/>
      <c r="S448" s="239"/>
      <c r="T448" s="240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1" t="s">
        <v>138</v>
      </c>
      <c r="AU448" s="241" t="s">
        <v>88</v>
      </c>
      <c r="AV448" s="13" t="s">
        <v>86</v>
      </c>
      <c r="AW448" s="13" t="s">
        <v>34</v>
      </c>
      <c r="AX448" s="13" t="s">
        <v>78</v>
      </c>
      <c r="AY448" s="241" t="s">
        <v>128</v>
      </c>
    </row>
    <row r="449" s="14" customFormat="1">
      <c r="A449" s="14"/>
      <c r="B449" s="242"/>
      <c r="C449" s="243"/>
      <c r="D449" s="233" t="s">
        <v>138</v>
      </c>
      <c r="E449" s="244" t="s">
        <v>1</v>
      </c>
      <c r="F449" s="245" t="s">
        <v>173</v>
      </c>
      <c r="G449" s="243"/>
      <c r="H449" s="246">
        <v>5</v>
      </c>
      <c r="I449" s="247"/>
      <c r="J449" s="243"/>
      <c r="K449" s="243"/>
      <c r="L449" s="248"/>
      <c r="M449" s="249"/>
      <c r="N449" s="250"/>
      <c r="O449" s="250"/>
      <c r="P449" s="250"/>
      <c r="Q449" s="250"/>
      <c r="R449" s="250"/>
      <c r="S449" s="250"/>
      <c r="T449" s="251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2" t="s">
        <v>138</v>
      </c>
      <c r="AU449" s="252" t="s">
        <v>88</v>
      </c>
      <c r="AV449" s="14" t="s">
        <v>88</v>
      </c>
      <c r="AW449" s="14" t="s">
        <v>34</v>
      </c>
      <c r="AX449" s="14" t="s">
        <v>78</v>
      </c>
      <c r="AY449" s="252" t="s">
        <v>128</v>
      </c>
    </row>
    <row r="450" s="13" customFormat="1">
      <c r="A450" s="13"/>
      <c r="B450" s="231"/>
      <c r="C450" s="232"/>
      <c r="D450" s="233" t="s">
        <v>138</v>
      </c>
      <c r="E450" s="234" t="s">
        <v>1</v>
      </c>
      <c r="F450" s="235" t="s">
        <v>480</v>
      </c>
      <c r="G450" s="232"/>
      <c r="H450" s="234" t="s">
        <v>1</v>
      </c>
      <c r="I450" s="236"/>
      <c r="J450" s="232"/>
      <c r="K450" s="232"/>
      <c r="L450" s="237"/>
      <c r="M450" s="238"/>
      <c r="N450" s="239"/>
      <c r="O450" s="239"/>
      <c r="P450" s="239"/>
      <c r="Q450" s="239"/>
      <c r="R450" s="239"/>
      <c r="S450" s="239"/>
      <c r="T450" s="240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1" t="s">
        <v>138</v>
      </c>
      <c r="AU450" s="241" t="s">
        <v>88</v>
      </c>
      <c r="AV450" s="13" t="s">
        <v>86</v>
      </c>
      <c r="AW450" s="13" t="s">
        <v>34</v>
      </c>
      <c r="AX450" s="13" t="s">
        <v>78</v>
      </c>
      <c r="AY450" s="241" t="s">
        <v>128</v>
      </c>
    </row>
    <row r="451" s="14" customFormat="1">
      <c r="A451" s="14"/>
      <c r="B451" s="242"/>
      <c r="C451" s="243"/>
      <c r="D451" s="233" t="s">
        <v>138</v>
      </c>
      <c r="E451" s="244" t="s">
        <v>1</v>
      </c>
      <c r="F451" s="245" t="s">
        <v>141</v>
      </c>
      <c r="G451" s="243"/>
      <c r="H451" s="246">
        <v>6</v>
      </c>
      <c r="I451" s="247"/>
      <c r="J451" s="243"/>
      <c r="K451" s="243"/>
      <c r="L451" s="248"/>
      <c r="M451" s="249"/>
      <c r="N451" s="250"/>
      <c r="O451" s="250"/>
      <c r="P451" s="250"/>
      <c r="Q451" s="250"/>
      <c r="R451" s="250"/>
      <c r="S451" s="250"/>
      <c r="T451" s="251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2" t="s">
        <v>138</v>
      </c>
      <c r="AU451" s="252" t="s">
        <v>88</v>
      </c>
      <c r="AV451" s="14" t="s">
        <v>88</v>
      </c>
      <c r="AW451" s="14" t="s">
        <v>34</v>
      </c>
      <c r="AX451" s="14" t="s">
        <v>78</v>
      </c>
      <c r="AY451" s="252" t="s">
        <v>128</v>
      </c>
    </row>
    <row r="452" s="15" customFormat="1">
      <c r="A452" s="15"/>
      <c r="B452" s="253"/>
      <c r="C452" s="254"/>
      <c r="D452" s="233" t="s">
        <v>138</v>
      </c>
      <c r="E452" s="255" t="s">
        <v>1</v>
      </c>
      <c r="F452" s="256" t="s">
        <v>156</v>
      </c>
      <c r="G452" s="254"/>
      <c r="H452" s="257">
        <v>11</v>
      </c>
      <c r="I452" s="258"/>
      <c r="J452" s="254"/>
      <c r="K452" s="254"/>
      <c r="L452" s="259"/>
      <c r="M452" s="260"/>
      <c r="N452" s="261"/>
      <c r="O452" s="261"/>
      <c r="P452" s="261"/>
      <c r="Q452" s="261"/>
      <c r="R452" s="261"/>
      <c r="S452" s="261"/>
      <c r="T452" s="262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63" t="s">
        <v>138</v>
      </c>
      <c r="AU452" s="263" t="s">
        <v>88</v>
      </c>
      <c r="AV452" s="15" t="s">
        <v>136</v>
      </c>
      <c r="AW452" s="15" t="s">
        <v>34</v>
      </c>
      <c r="AX452" s="15" t="s">
        <v>86</v>
      </c>
      <c r="AY452" s="263" t="s">
        <v>128</v>
      </c>
    </row>
    <row r="453" s="2" customFormat="1" ht="44.25" customHeight="1">
      <c r="A453" s="38"/>
      <c r="B453" s="39"/>
      <c r="C453" s="265" t="s">
        <v>481</v>
      </c>
      <c r="D453" s="265" t="s">
        <v>482</v>
      </c>
      <c r="E453" s="266" t="s">
        <v>483</v>
      </c>
      <c r="F453" s="267" t="s">
        <v>484</v>
      </c>
      <c r="G453" s="268" t="s">
        <v>310</v>
      </c>
      <c r="H453" s="269">
        <v>127.941</v>
      </c>
      <c r="I453" s="270"/>
      <c r="J453" s="271">
        <f>ROUND(I453*H453,2)</f>
        <v>0</v>
      </c>
      <c r="K453" s="267" t="s">
        <v>1</v>
      </c>
      <c r="L453" s="272"/>
      <c r="M453" s="273" t="s">
        <v>1</v>
      </c>
      <c r="N453" s="274" t="s">
        <v>43</v>
      </c>
      <c r="O453" s="91"/>
      <c r="P453" s="227">
        <f>O453*H453</f>
        <v>0</v>
      </c>
      <c r="Q453" s="227">
        <v>0.0040000000000000001</v>
      </c>
      <c r="R453" s="227">
        <f>Q453*H453</f>
        <v>0.511764</v>
      </c>
      <c r="S453" s="227">
        <v>0</v>
      </c>
      <c r="T453" s="228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29" t="s">
        <v>199</v>
      </c>
      <c r="AT453" s="229" t="s">
        <v>482</v>
      </c>
      <c r="AU453" s="229" t="s">
        <v>88</v>
      </c>
      <c r="AY453" s="17" t="s">
        <v>128</v>
      </c>
      <c r="BE453" s="230">
        <f>IF(N453="základní",J453,0)</f>
        <v>0</v>
      </c>
      <c r="BF453" s="230">
        <f>IF(N453="snížená",J453,0)</f>
        <v>0</v>
      </c>
      <c r="BG453" s="230">
        <f>IF(N453="zákl. přenesená",J453,0)</f>
        <v>0</v>
      </c>
      <c r="BH453" s="230">
        <f>IF(N453="sníž. přenesená",J453,0)</f>
        <v>0</v>
      </c>
      <c r="BI453" s="230">
        <f>IF(N453="nulová",J453,0)</f>
        <v>0</v>
      </c>
      <c r="BJ453" s="17" t="s">
        <v>86</v>
      </c>
      <c r="BK453" s="230">
        <f>ROUND(I453*H453,2)</f>
        <v>0</v>
      </c>
      <c r="BL453" s="17" t="s">
        <v>136</v>
      </c>
      <c r="BM453" s="229" t="s">
        <v>485</v>
      </c>
    </row>
    <row r="454" s="13" customFormat="1">
      <c r="A454" s="13"/>
      <c r="B454" s="231"/>
      <c r="C454" s="232"/>
      <c r="D454" s="233" t="s">
        <v>138</v>
      </c>
      <c r="E454" s="234" t="s">
        <v>1</v>
      </c>
      <c r="F454" s="235" t="s">
        <v>455</v>
      </c>
      <c r="G454" s="232"/>
      <c r="H454" s="234" t="s">
        <v>1</v>
      </c>
      <c r="I454" s="236"/>
      <c r="J454" s="232"/>
      <c r="K454" s="232"/>
      <c r="L454" s="237"/>
      <c r="M454" s="238"/>
      <c r="N454" s="239"/>
      <c r="O454" s="239"/>
      <c r="P454" s="239"/>
      <c r="Q454" s="239"/>
      <c r="R454" s="239"/>
      <c r="S454" s="239"/>
      <c r="T454" s="240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1" t="s">
        <v>138</v>
      </c>
      <c r="AU454" s="241" t="s">
        <v>88</v>
      </c>
      <c r="AV454" s="13" t="s">
        <v>86</v>
      </c>
      <c r="AW454" s="13" t="s">
        <v>34</v>
      </c>
      <c r="AX454" s="13" t="s">
        <v>78</v>
      </c>
      <c r="AY454" s="241" t="s">
        <v>128</v>
      </c>
    </row>
    <row r="455" s="13" customFormat="1">
      <c r="A455" s="13"/>
      <c r="B455" s="231"/>
      <c r="C455" s="232"/>
      <c r="D455" s="233" t="s">
        <v>138</v>
      </c>
      <c r="E455" s="234" t="s">
        <v>1</v>
      </c>
      <c r="F455" s="235" t="s">
        <v>456</v>
      </c>
      <c r="G455" s="232"/>
      <c r="H455" s="234" t="s">
        <v>1</v>
      </c>
      <c r="I455" s="236"/>
      <c r="J455" s="232"/>
      <c r="K455" s="232"/>
      <c r="L455" s="237"/>
      <c r="M455" s="238"/>
      <c r="N455" s="239"/>
      <c r="O455" s="239"/>
      <c r="P455" s="239"/>
      <c r="Q455" s="239"/>
      <c r="R455" s="239"/>
      <c r="S455" s="239"/>
      <c r="T455" s="240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1" t="s">
        <v>138</v>
      </c>
      <c r="AU455" s="241" t="s">
        <v>88</v>
      </c>
      <c r="AV455" s="13" t="s">
        <v>86</v>
      </c>
      <c r="AW455" s="13" t="s">
        <v>34</v>
      </c>
      <c r="AX455" s="13" t="s">
        <v>78</v>
      </c>
      <c r="AY455" s="241" t="s">
        <v>128</v>
      </c>
    </row>
    <row r="456" s="14" customFormat="1">
      <c r="A456" s="14"/>
      <c r="B456" s="242"/>
      <c r="C456" s="243"/>
      <c r="D456" s="233" t="s">
        <v>138</v>
      </c>
      <c r="E456" s="244" t="s">
        <v>1</v>
      </c>
      <c r="F456" s="245" t="s">
        <v>486</v>
      </c>
      <c r="G456" s="243"/>
      <c r="H456" s="246">
        <v>1.25</v>
      </c>
      <c r="I456" s="247"/>
      <c r="J456" s="243"/>
      <c r="K456" s="243"/>
      <c r="L456" s="248"/>
      <c r="M456" s="249"/>
      <c r="N456" s="250"/>
      <c r="O456" s="250"/>
      <c r="P456" s="250"/>
      <c r="Q456" s="250"/>
      <c r="R456" s="250"/>
      <c r="S456" s="250"/>
      <c r="T456" s="251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2" t="s">
        <v>138</v>
      </c>
      <c r="AU456" s="252" t="s">
        <v>88</v>
      </c>
      <c r="AV456" s="14" t="s">
        <v>88</v>
      </c>
      <c r="AW456" s="14" t="s">
        <v>34</v>
      </c>
      <c r="AX456" s="14" t="s">
        <v>78</v>
      </c>
      <c r="AY456" s="252" t="s">
        <v>128</v>
      </c>
    </row>
    <row r="457" s="13" customFormat="1">
      <c r="A457" s="13"/>
      <c r="B457" s="231"/>
      <c r="C457" s="232"/>
      <c r="D457" s="233" t="s">
        <v>138</v>
      </c>
      <c r="E457" s="234" t="s">
        <v>1</v>
      </c>
      <c r="F457" s="235" t="s">
        <v>457</v>
      </c>
      <c r="G457" s="232"/>
      <c r="H457" s="234" t="s">
        <v>1</v>
      </c>
      <c r="I457" s="236"/>
      <c r="J457" s="232"/>
      <c r="K457" s="232"/>
      <c r="L457" s="237"/>
      <c r="M457" s="238"/>
      <c r="N457" s="239"/>
      <c r="O457" s="239"/>
      <c r="P457" s="239"/>
      <c r="Q457" s="239"/>
      <c r="R457" s="239"/>
      <c r="S457" s="239"/>
      <c r="T457" s="240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1" t="s">
        <v>138</v>
      </c>
      <c r="AU457" s="241" t="s">
        <v>88</v>
      </c>
      <c r="AV457" s="13" t="s">
        <v>86</v>
      </c>
      <c r="AW457" s="13" t="s">
        <v>34</v>
      </c>
      <c r="AX457" s="13" t="s">
        <v>78</v>
      </c>
      <c r="AY457" s="241" t="s">
        <v>128</v>
      </c>
    </row>
    <row r="458" s="14" customFormat="1">
      <c r="A458" s="14"/>
      <c r="B458" s="242"/>
      <c r="C458" s="243"/>
      <c r="D458" s="233" t="s">
        <v>138</v>
      </c>
      <c r="E458" s="244" t="s">
        <v>1</v>
      </c>
      <c r="F458" s="245" t="s">
        <v>487</v>
      </c>
      <c r="G458" s="243"/>
      <c r="H458" s="246">
        <v>2.3999999999999999</v>
      </c>
      <c r="I458" s="247"/>
      <c r="J458" s="243"/>
      <c r="K458" s="243"/>
      <c r="L458" s="248"/>
      <c r="M458" s="249"/>
      <c r="N458" s="250"/>
      <c r="O458" s="250"/>
      <c r="P458" s="250"/>
      <c r="Q458" s="250"/>
      <c r="R458" s="250"/>
      <c r="S458" s="250"/>
      <c r="T458" s="251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2" t="s">
        <v>138</v>
      </c>
      <c r="AU458" s="252" t="s">
        <v>88</v>
      </c>
      <c r="AV458" s="14" t="s">
        <v>88</v>
      </c>
      <c r="AW458" s="14" t="s">
        <v>34</v>
      </c>
      <c r="AX458" s="14" t="s">
        <v>78</v>
      </c>
      <c r="AY458" s="252" t="s">
        <v>128</v>
      </c>
    </row>
    <row r="459" s="13" customFormat="1">
      <c r="A459" s="13"/>
      <c r="B459" s="231"/>
      <c r="C459" s="232"/>
      <c r="D459" s="233" t="s">
        <v>138</v>
      </c>
      <c r="E459" s="234" t="s">
        <v>1</v>
      </c>
      <c r="F459" s="235" t="s">
        <v>458</v>
      </c>
      <c r="G459" s="232"/>
      <c r="H459" s="234" t="s">
        <v>1</v>
      </c>
      <c r="I459" s="236"/>
      <c r="J459" s="232"/>
      <c r="K459" s="232"/>
      <c r="L459" s="237"/>
      <c r="M459" s="238"/>
      <c r="N459" s="239"/>
      <c r="O459" s="239"/>
      <c r="P459" s="239"/>
      <c r="Q459" s="239"/>
      <c r="R459" s="239"/>
      <c r="S459" s="239"/>
      <c r="T459" s="240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1" t="s">
        <v>138</v>
      </c>
      <c r="AU459" s="241" t="s">
        <v>88</v>
      </c>
      <c r="AV459" s="13" t="s">
        <v>86</v>
      </c>
      <c r="AW459" s="13" t="s">
        <v>34</v>
      </c>
      <c r="AX459" s="13" t="s">
        <v>78</v>
      </c>
      <c r="AY459" s="241" t="s">
        <v>128</v>
      </c>
    </row>
    <row r="460" s="14" customFormat="1">
      <c r="A460" s="14"/>
      <c r="B460" s="242"/>
      <c r="C460" s="243"/>
      <c r="D460" s="233" t="s">
        <v>138</v>
      </c>
      <c r="E460" s="244" t="s">
        <v>1</v>
      </c>
      <c r="F460" s="245" t="s">
        <v>488</v>
      </c>
      <c r="G460" s="243"/>
      <c r="H460" s="246">
        <v>1.5</v>
      </c>
      <c r="I460" s="247"/>
      <c r="J460" s="243"/>
      <c r="K460" s="243"/>
      <c r="L460" s="248"/>
      <c r="M460" s="249"/>
      <c r="N460" s="250"/>
      <c r="O460" s="250"/>
      <c r="P460" s="250"/>
      <c r="Q460" s="250"/>
      <c r="R460" s="250"/>
      <c r="S460" s="250"/>
      <c r="T460" s="251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2" t="s">
        <v>138</v>
      </c>
      <c r="AU460" s="252" t="s">
        <v>88</v>
      </c>
      <c r="AV460" s="14" t="s">
        <v>88</v>
      </c>
      <c r="AW460" s="14" t="s">
        <v>34</v>
      </c>
      <c r="AX460" s="14" t="s">
        <v>78</v>
      </c>
      <c r="AY460" s="252" t="s">
        <v>128</v>
      </c>
    </row>
    <row r="461" s="13" customFormat="1">
      <c r="A461" s="13"/>
      <c r="B461" s="231"/>
      <c r="C461" s="232"/>
      <c r="D461" s="233" t="s">
        <v>138</v>
      </c>
      <c r="E461" s="234" t="s">
        <v>1</v>
      </c>
      <c r="F461" s="235" t="s">
        <v>464</v>
      </c>
      <c r="G461" s="232"/>
      <c r="H461" s="234" t="s">
        <v>1</v>
      </c>
      <c r="I461" s="236"/>
      <c r="J461" s="232"/>
      <c r="K461" s="232"/>
      <c r="L461" s="237"/>
      <c r="M461" s="238"/>
      <c r="N461" s="239"/>
      <c r="O461" s="239"/>
      <c r="P461" s="239"/>
      <c r="Q461" s="239"/>
      <c r="R461" s="239"/>
      <c r="S461" s="239"/>
      <c r="T461" s="240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1" t="s">
        <v>138</v>
      </c>
      <c r="AU461" s="241" t="s">
        <v>88</v>
      </c>
      <c r="AV461" s="13" t="s">
        <v>86</v>
      </c>
      <c r="AW461" s="13" t="s">
        <v>34</v>
      </c>
      <c r="AX461" s="13" t="s">
        <v>78</v>
      </c>
      <c r="AY461" s="241" t="s">
        <v>128</v>
      </c>
    </row>
    <row r="462" s="14" customFormat="1">
      <c r="A462" s="14"/>
      <c r="B462" s="242"/>
      <c r="C462" s="243"/>
      <c r="D462" s="233" t="s">
        <v>138</v>
      </c>
      <c r="E462" s="244" t="s">
        <v>1</v>
      </c>
      <c r="F462" s="245" t="s">
        <v>489</v>
      </c>
      <c r="G462" s="243"/>
      <c r="H462" s="246">
        <v>2.3799999999999999</v>
      </c>
      <c r="I462" s="247"/>
      <c r="J462" s="243"/>
      <c r="K462" s="243"/>
      <c r="L462" s="248"/>
      <c r="M462" s="249"/>
      <c r="N462" s="250"/>
      <c r="O462" s="250"/>
      <c r="P462" s="250"/>
      <c r="Q462" s="250"/>
      <c r="R462" s="250"/>
      <c r="S462" s="250"/>
      <c r="T462" s="251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2" t="s">
        <v>138</v>
      </c>
      <c r="AU462" s="252" t="s">
        <v>88</v>
      </c>
      <c r="AV462" s="14" t="s">
        <v>88</v>
      </c>
      <c r="AW462" s="14" t="s">
        <v>34</v>
      </c>
      <c r="AX462" s="14" t="s">
        <v>78</v>
      </c>
      <c r="AY462" s="252" t="s">
        <v>128</v>
      </c>
    </row>
    <row r="463" s="13" customFormat="1">
      <c r="A463" s="13"/>
      <c r="B463" s="231"/>
      <c r="C463" s="232"/>
      <c r="D463" s="233" t="s">
        <v>138</v>
      </c>
      <c r="E463" s="234" t="s">
        <v>1</v>
      </c>
      <c r="F463" s="235" t="s">
        <v>465</v>
      </c>
      <c r="G463" s="232"/>
      <c r="H463" s="234" t="s">
        <v>1</v>
      </c>
      <c r="I463" s="236"/>
      <c r="J463" s="232"/>
      <c r="K463" s="232"/>
      <c r="L463" s="237"/>
      <c r="M463" s="238"/>
      <c r="N463" s="239"/>
      <c r="O463" s="239"/>
      <c r="P463" s="239"/>
      <c r="Q463" s="239"/>
      <c r="R463" s="239"/>
      <c r="S463" s="239"/>
      <c r="T463" s="240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1" t="s">
        <v>138</v>
      </c>
      <c r="AU463" s="241" t="s">
        <v>88</v>
      </c>
      <c r="AV463" s="13" t="s">
        <v>86</v>
      </c>
      <c r="AW463" s="13" t="s">
        <v>34</v>
      </c>
      <c r="AX463" s="13" t="s">
        <v>78</v>
      </c>
      <c r="AY463" s="241" t="s">
        <v>128</v>
      </c>
    </row>
    <row r="464" s="14" customFormat="1">
      <c r="A464" s="14"/>
      <c r="B464" s="242"/>
      <c r="C464" s="243"/>
      <c r="D464" s="233" t="s">
        <v>138</v>
      </c>
      <c r="E464" s="244" t="s">
        <v>1</v>
      </c>
      <c r="F464" s="245" t="s">
        <v>490</v>
      </c>
      <c r="G464" s="243"/>
      <c r="H464" s="246">
        <v>2.3100000000000001</v>
      </c>
      <c r="I464" s="247"/>
      <c r="J464" s="243"/>
      <c r="K464" s="243"/>
      <c r="L464" s="248"/>
      <c r="M464" s="249"/>
      <c r="N464" s="250"/>
      <c r="O464" s="250"/>
      <c r="P464" s="250"/>
      <c r="Q464" s="250"/>
      <c r="R464" s="250"/>
      <c r="S464" s="250"/>
      <c r="T464" s="251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2" t="s">
        <v>138</v>
      </c>
      <c r="AU464" s="252" t="s">
        <v>88</v>
      </c>
      <c r="AV464" s="14" t="s">
        <v>88</v>
      </c>
      <c r="AW464" s="14" t="s">
        <v>34</v>
      </c>
      <c r="AX464" s="14" t="s">
        <v>78</v>
      </c>
      <c r="AY464" s="252" t="s">
        <v>128</v>
      </c>
    </row>
    <row r="465" s="13" customFormat="1">
      <c r="A465" s="13"/>
      <c r="B465" s="231"/>
      <c r="C465" s="232"/>
      <c r="D465" s="233" t="s">
        <v>138</v>
      </c>
      <c r="E465" s="234" t="s">
        <v>1</v>
      </c>
      <c r="F465" s="235" t="s">
        <v>466</v>
      </c>
      <c r="G465" s="232"/>
      <c r="H465" s="234" t="s">
        <v>1</v>
      </c>
      <c r="I465" s="236"/>
      <c r="J465" s="232"/>
      <c r="K465" s="232"/>
      <c r="L465" s="237"/>
      <c r="M465" s="238"/>
      <c r="N465" s="239"/>
      <c r="O465" s="239"/>
      <c r="P465" s="239"/>
      <c r="Q465" s="239"/>
      <c r="R465" s="239"/>
      <c r="S465" s="239"/>
      <c r="T465" s="240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1" t="s">
        <v>138</v>
      </c>
      <c r="AU465" s="241" t="s">
        <v>88</v>
      </c>
      <c r="AV465" s="13" t="s">
        <v>86</v>
      </c>
      <c r="AW465" s="13" t="s">
        <v>34</v>
      </c>
      <c r="AX465" s="13" t="s">
        <v>78</v>
      </c>
      <c r="AY465" s="241" t="s">
        <v>128</v>
      </c>
    </row>
    <row r="466" s="14" customFormat="1">
      <c r="A466" s="14"/>
      <c r="B466" s="242"/>
      <c r="C466" s="243"/>
      <c r="D466" s="233" t="s">
        <v>138</v>
      </c>
      <c r="E466" s="244" t="s">
        <v>1</v>
      </c>
      <c r="F466" s="245" t="s">
        <v>491</v>
      </c>
      <c r="G466" s="243"/>
      <c r="H466" s="246">
        <v>11.85</v>
      </c>
      <c r="I466" s="247"/>
      <c r="J466" s="243"/>
      <c r="K466" s="243"/>
      <c r="L466" s="248"/>
      <c r="M466" s="249"/>
      <c r="N466" s="250"/>
      <c r="O466" s="250"/>
      <c r="P466" s="250"/>
      <c r="Q466" s="250"/>
      <c r="R466" s="250"/>
      <c r="S466" s="250"/>
      <c r="T466" s="251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2" t="s">
        <v>138</v>
      </c>
      <c r="AU466" s="252" t="s">
        <v>88</v>
      </c>
      <c r="AV466" s="14" t="s">
        <v>88</v>
      </c>
      <c r="AW466" s="14" t="s">
        <v>34</v>
      </c>
      <c r="AX466" s="14" t="s">
        <v>78</v>
      </c>
      <c r="AY466" s="252" t="s">
        <v>128</v>
      </c>
    </row>
    <row r="467" s="13" customFormat="1">
      <c r="A467" s="13"/>
      <c r="B467" s="231"/>
      <c r="C467" s="232"/>
      <c r="D467" s="233" t="s">
        <v>138</v>
      </c>
      <c r="E467" s="234" t="s">
        <v>1</v>
      </c>
      <c r="F467" s="235" t="s">
        <v>467</v>
      </c>
      <c r="G467" s="232"/>
      <c r="H467" s="234" t="s">
        <v>1</v>
      </c>
      <c r="I467" s="236"/>
      <c r="J467" s="232"/>
      <c r="K467" s="232"/>
      <c r="L467" s="237"/>
      <c r="M467" s="238"/>
      <c r="N467" s="239"/>
      <c r="O467" s="239"/>
      <c r="P467" s="239"/>
      <c r="Q467" s="239"/>
      <c r="R467" s="239"/>
      <c r="S467" s="239"/>
      <c r="T467" s="240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1" t="s">
        <v>138</v>
      </c>
      <c r="AU467" s="241" t="s">
        <v>88</v>
      </c>
      <c r="AV467" s="13" t="s">
        <v>86</v>
      </c>
      <c r="AW467" s="13" t="s">
        <v>34</v>
      </c>
      <c r="AX467" s="13" t="s">
        <v>78</v>
      </c>
      <c r="AY467" s="241" t="s">
        <v>128</v>
      </c>
    </row>
    <row r="468" s="14" customFormat="1">
      <c r="A468" s="14"/>
      <c r="B468" s="242"/>
      <c r="C468" s="243"/>
      <c r="D468" s="233" t="s">
        <v>138</v>
      </c>
      <c r="E468" s="244" t="s">
        <v>1</v>
      </c>
      <c r="F468" s="245" t="s">
        <v>492</v>
      </c>
      <c r="G468" s="243"/>
      <c r="H468" s="246">
        <v>14.1</v>
      </c>
      <c r="I468" s="247"/>
      <c r="J468" s="243"/>
      <c r="K468" s="243"/>
      <c r="L468" s="248"/>
      <c r="M468" s="249"/>
      <c r="N468" s="250"/>
      <c r="O468" s="250"/>
      <c r="P468" s="250"/>
      <c r="Q468" s="250"/>
      <c r="R468" s="250"/>
      <c r="S468" s="250"/>
      <c r="T468" s="251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2" t="s">
        <v>138</v>
      </c>
      <c r="AU468" s="252" t="s">
        <v>88</v>
      </c>
      <c r="AV468" s="14" t="s">
        <v>88</v>
      </c>
      <c r="AW468" s="14" t="s">
        <v>34</v>
      </c>
      <c r="AX468" s="14" t="s">
        <v>78</v>
      </c>
      <c r="AY468" s="252" t="s">
        <v>128</v>
      </c>
    </row>
    <row r="469" s="13" customFormat="1">
      <c r="A469" s="13"/>
      <c r="B469" s="231"/>
      <c r="C469" s="232"/>
      <c r="D469" s="233" t="s">
        <v>138</v>
      </c>
      <c r="E469" s="234" t="s">
        <v>1</v>
      </c>
      <c r="F469" s="235" t="s">
        <v>472</v>
      </c>
      <c r="G469" s="232"/>
      <c r="H469" s="234" t="s">
        <v>1</v>
      </c>
      <c r="I469" s="236"/>
      <c r="J469" s="232"/>
      <c r="K469" s="232"/>
      <c r="L469" s="237"/>
      <c r="M469" s="238"/>
      <c r="N469" s="239"/>
      <c r="O469" s="239"/>
      <c r="P469" s="239"/>
      <c r="Q469" s="239"/>
      <c r="R469" s="239"/>
      <c r="S469" s="239"/>
      <c r="T469" s="240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1" t="s">
        <v>138</v>
      </c>
      <c r="AU469" s="241" t="s">
        <v>88</v>
      </c>
      <c r="AV469" s="13" t="s">
        <v>86</v>
      </c>
      <c r="AW469" s="13" t="s">
        <v>34</v>
      </c>
      <c r="AX469" s="13" t="s">
        <v>78</v>
      </c>
      <c r="AY469" s="241" t="s">
        <v>128</v>
      </c>
    </row>
    <row r="470" s="14" customFormat="1">
      <c r="A470" s="14"/>
      <c r="B470" s="242"/>
      <c r="C470" s="243"/>
      <c r="D470" s="233" t="s">
        <v>138</v>
      </c>
      <c r="E470" s="244" t="s">
        <v>1</v>
      </c>
      <c r="F470" s="245" t="s">
        <v>493</v>
      </c>
      <c r="G470" s="243"/>
      <c r="H470" s="246">
        <v>7.1399999999999997</v>
      </c>
      <c r="I470" s="247"/>
      <c r="J470" s="243"/>
      <c r="K470" s="243"/>
      <c r="L470" s="248"/>
      <c r="M470" s="249"/>
      <c r="N470" s="250"/>
      <c r="O470" s="250"/>
      <c r="P470" s="250"/>
      <c r="Q470" s="250"/>
      <c r="R470" s="250"/>
      <c r="S470" s="250"/>
      <c r="T470" s="251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2" t="s">
        <v>138</v>
      </c>
      <c r="AU470" s="252" t="s">
        <v>88</v>
      </c>
      <c r="AV470" s="14" t="s">
        <v>88</v>
      </c>
      <c r="AW470" s="14" t="s">
        <v>34</v>
      </c>
      <c r="AX470" s="14" t="s">
        <v>78</v>
      </c>
      <c r="AY470" s="252" t="s">
        <v>128</v>
      </c>
    </row>
    <row r="471" s="13" customFormat="1">
      <c r="A471" s="13"/>
      <c r="B471" s="231"/>
      <c r="C471" s="232"/>
      <c r="D471" s="233" t="s">
        <v>138</v>
      </c>
      <c r="E471" s="234" t="s">
        <v>1</v>
      </c>
      <c r="F471" s="235" t="s">
        <v>473</v>
      </c>
      <c r="G471" s="232"/>
      <c r="H471" s="234" t="s">
        <v>1</v>
      </c>
      <c r="I471" s="236"/>
      <c r="J471" s="232"/>
      <c r="K471" s="232"/>
      <c r="L471" s="237"/>
      <c r="M471" s="238"/>
      <c r="N471" s="239"/>
      <c r="O471" s="239"/>
      <c r="P471" s="239"/>
      <c r="Q471" s="239"/>
      <c r="R471" s="239"/>
      <c r="S471" s="239"/>
      <c r="T471" s="240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1" t="s">
        <v>138</v>
      </c>
      <c r="AU471" s="241" t="s">
        <v>88</v>
      </c>
      <c r="AV471" s="13" t="s">
        <v>86</v>
      </c>
      <c r="AW471" s="13" t="s">
        <v>34</v>
      </c>
      <c r="AX471" s="13" t="s">
        <v>78</v>
      </c>
      <c r="AY471" s="241" t="s">
        <v>128</v>
      </c>
    </row>
    <row r="472" s="14" customFormat="1">
      <c r="A472" s="14"/>
      <c r="B472" s="242"/>
      <c r="C472" s="243"/>
      <c r="D472" s="233" t="s">
        <v>138</v>
      </c>
      <c r="E472" s="244" t="s">
        <v>1</v>
      </c>
      <c r="F472" s="245" t="s">
        <v>494</v>
      </c>
      <c r="G472" s="243"/>
      <c r="H472" s="246">
        <v>10.800000000000001</v>
      </c>
      <c r="I472" s="247"/>
      <c r="J472" s="243"/>
      <c r="K472" s="243"/>
      <c r="L472" s="248"/>
      <c r="M472" s="249"/>
      <c r="N472" s="250"/>
      <c r="O472" s="250"/>
      <c r="P472" s="250"/>
      <c r="Q472" s="250"/>
      <c r="R472" s="250"/>
      <c r="S472" s="250"/>
      <c r="T472" s="251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2" t="s">
        <v>138</v>
      </c>
      <c r="AU472" s="252" t="s">
        <v>88</v>
      </c>
      <c r="AV472" s="14" t="s">
        <v>88</v>
      </c>
      <c r="AW472" s="14" t="s">
        <v>34</v>
      </c>
      <c r="AX472" s="14" t="s">
        <v>78</v>
      </c>
      <c r="AY472" s="252" t="s">
        <v>128</v>
      </c>
    </row>
    <row r="473" s="13" customFormat="1">
      <c r="A473" s="13"/>
      <c r="B473" s="231"/>
      <c r="C473" s="232"/>
      <c r="D473" s="233" t="s">
        <v>138</v>
      </c>
      <c r="E473" s="234" t="s">
        <v>1</v>
      </c>
      <c r="F473" s="235" t="s">
        <v>474</v>
      </c>
      <c r="G473" s="232"/>
      <c r="H473" s="234" t="s">
        <v>1</v>
      </c>
      <c r="I473" s="236"/>
      <c r="J473" s="232"/>
      <c r="K473" s="232"/>
      <c r="L473" s="237"/>
      <c r="M473" s="238"/>
      <c r="N473" s="239"/>
      <c r="O473" s="239"/>
      <c r="P473" s="239"/>
      <c r="Q473" s="239"/>
      <c r="R473" s="239"/>
      <c r="S473" s="239"/>
      <c r="T473" s="240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1" t="s">
        <v>138</v>
      </c>
      <c r="AU473" s="241" t="s">
        <v>88</v>
      </c>
      <c r="AV473" s="13" t="s">
        <v>86</v>
      </c>
      <c r="AW473" s="13" t="s">
        <v>34</v>
      </c>
      <c r="AX473" s="13" t="s">
        <v>78</v>
      </c>
      <c r="AY473" s="241" t="s">
        <v>128</v>
      </c>
    </row>
    <row r="474" s="14" customFormat="1">
      <c r="A474" s="14"/>
      <c r="B474" s="242"/>
      <c r="C474" s="243"/>
      <c r="D474" s="233" t="s">
        <v>138</v>
      </c>
      <c r="E474" s="244" t="s">
        <v>1</v>
      </c>
      <c r="F474" s="245" t="s">
        <v>495</v>
      </c>
      <c r="G474" s="243"/>
      <c r="H474" s="246">
        <v>5.2999999999999998</v>
      </c>
      <c r="I474" s="247"/>
      <c r="J474" s="243"/>
      <c r="K474" s="243"/>
      <c r="L474" s="248"/>
      <c r="M474" s="249"/>
      <c r="N474" s="250"/>
      <c r="O474" s="250"/>
      <c r="P474" s="250"/>
      <c r="Q474" s="250"/>
      <c r="R474" s="250"/>
      <c r="S474" s="250"/>
      <c r="T474" s="251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2" t="s">
        <v>138</v>
      </c>
      <c r="AU474" s="252" t="s">
        <v>88</v>
      </c>
      <c r="AV474" s="14" t="s">
        <v>88</v>
      </c>
      <c r="AW474" s="14" t="s">
        <v>34</v>
      </c>
      <c r="AX474" s="14" t="s">
        <v>78</v>
      </c>
      <c r="AY474" s="252" t="s">
        <v>128</v>
      </c>
    </row>
    <row r="475" s="13" customFormat="1">
      <c r="A475" s="13"/>
      <c r="B475" s="231"/>
      <c r="C475" s="232"/>
      <c r="D475" s="233" t="s">
        <v>138</v>
      </c>
      <c r="E475" s="234" t="s">
        <v>1</v>
      </c>
      <c r="F475" s="235" t="s">
        <v>479</v>
      </c>
      <c r="G475" s="232"/>
      <c r="H475" s="234" t="s">
        <v>1</v>
      </c>
      <c r="I475" s="236"/>
      <c r="J475" s="232"/>
      <c r="K475" s="232"/>
      <c r="L475" s="237"/>
      <c r="M475" s="238"/>
      <c r="N475" s="239"/>
      <c r="O475" s="239"/>
      <c r="P475" s="239"/>
      <c r="Q475" s="239"/>
      <c r="R475" s="239"/>
      <c r="S475" s="239"/>
      <c r="T475" s="240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1" t="s">
        <v>138</v>
      </c>
      <c r="AU475" s="241" t="s">
        <v>88</v>
      </c>
      <c r="AV475" s="13" t="s">
        <v>86</v>
      </c>
      <c r="AW475" s="13" t="s">
        <v>34</v>
      </c>
      <c r="AX475" s="13" t="s">
        <v>78</v>
      </c>
      <c r="AY475" s="241" t="s">
        <v>128</v>
      </c>
    </row>
    <row r="476" s="14" customFormat="1">
      <c r="A476" s="14"/>
      <c r="B476" s="242"/>
      <c r="C476" s="243"/>
      <c r="D476" s="233" t="s">
        <v>138</v>
      </c>
      <c r="E476" s="244" t="s">
        <v>1</v>
      </c>
      <c r="F476" s="245" t="s">
        <v>496</v>
      </c>
      <c r="G476" s="243"/>
      <c r="H476" s="246">
        <v>25.300000000000001</v>
      </c>
      <c r="I476" s="247"/>
      <c r="J476" s="243"/>
      <c r="K476" s="243"/>
      <c r="L476" s="248"/>
      <c r="M476" s="249"/>
      <c r="N476" s="250"/>
      <c r="O476" s="250"/>
      <c r="P476" s="250"/>
      <c r="Q476" s="250"/>
      <c r="R476" s="250"/>
      <c r="S476" s="250"/>
      <c r="T476" s="251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2" t="s">
        <v>138</v>
      </c>
      <c r="AU476" s="252" t="s">
        <v>88</v>
      </c>
      <c r="AV476" s="14" t="s">
        <v>88</v>
      </c>
      <c r="AW476" s="14" t="s">
        <v>34</v>
      </c>
      <c r="AX476" s="14" t="s">
        <v>78</v>
      </c>
      <c r="AY476" s="252" t="s">
        <v>128</v>
      </c>
    </row>
    <row r="477" s="13" customFormat="1">
      <c r="A477" s="13"/>
      <c r="B477" s="231"/>
      <c r="C477" s="232"/>
      <c r="D477" s="233" t="s">
        <v>138</v>
      </c>
      <c r="E477" s="234" t="s">
        <v>1</v>
      </c>
      <c r="F477" s="235" t="s">
        <v>480</v>
      </c>
      <c r="G477" s="232"/>
      <c r="H477" s="234" t="s">
        <v>1</v>
      </c>
      <c r="I477" s="236"/>
      <c r="J477" s="232"/>
      <c r="K477" s="232"/>
      <c r="L477" s="237"/>
      <c r="M477" s="238"/>
      <c r="N477" s="239"/>
      <c r="O477" s="239"/>
      <c r="P477" s="239"/>
      <c r="Q477" s="239"/>
      <c r="R477" s="239"/>
      <c r="S477" s="239"/>
      <c r="T477" s="240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1" t="s">
        <v>138</v>
      </c>
      <c r="AU477" s="241" t="s">
        <v>88</v>
      </c>
      <c r="AV477" s="13" t="s">
        <v>86</v>
      </c>
      <c r="AW477" s="13" t="s">
        <v>34</v>
      </c>
      <c r="AX477" s="13" t="s">
        <v>78</v>
      </c>
      <c r="AY477" s="241" t="s">
        <v>128</v>
      </c>
    </row>
    <row r="478" s="14" customFormat="1">
      <c r="A478" s="14"/>
      <c r="B478" s="242"/>
      <c r="C478" s="243"/>
      <c r="D478" s="233" t="s">
        <v>138</v>
      </c>
      <c r="E478" s="244" t="s">
        <v>1</v>
      </c>
      <c r="F478" s="245" t="s">
        <v>497</v>
      </c>
      <c r="G478" s="243"/>
      <c r="H478" s="246">
        <v>31.98</v>
      </c>
      <c r="I478" s="247"/>
      <c r="J478" s="243"/>
      <c r="K478" s="243"/>
      <c r="L478" s="248"/>
      <c r="M478" s="249"/>
      <c r="N478" s="250"/>
      <c r="O478" s="250"/>
      <c r="P478" s="250"/>
      <c r="Q478" s="250"/>
      <c r="R478" s="250"/>
      <c r="S478" s="250"/>
      <c r="T478" s="251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2" t="s">
        <v>138</v>
      </c>
      <c r="AU478" s="252" t="s">
        <v>88</v>
      </c>
      <c r="AV478" s="14" t="s">
        <v>88</v>
      </c>
      <c r="AW478" s="14" t="s">
        <v>34</v>
      </c>
      <c r="AX478" s="14" t="s">
        <v>78</v>
      </c>
      <c r="AY478" s="252" t="s">
        <v>128</v>
      </c>
    </row>
    <row r="479" s="15" customFormat="1">
      <c r="A479" s="15"/>
      <c r="B479" s="253"/>
      <c r="C479" s="254"/>
      <c r="D479" s="233" t="s">
        <v>138</v>
      </c>
      <c r="E479" s="255" t="s">
        <v>1</v>
      </c>
      <c r="F479" s="256" t="s">
        <v>156</v>
      </c>
      <c r="G479" s="254"/>
      <c r="H479" s="257">
        <v>116.31</v>
      </c>
      <c r="I479" s="258"/>
      <c r="J479" s="254"/>
      <c r="K479" s="254"/>
      <c r="L479" s="259"/>
      <c r="M479" s="260"/>
      <c r="N479" s="261"/>
      <c r="O479" s="261"/>
      <c r="P479" s="261"/>
      <c r="Q479" s="261"/>
      <c r="R479" s="261"/>
      <c r="S479" s="261"/>
      <c r="T479" s="262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63" t="s">
        <v>138</v>
      </c>
      <c r="AU479" s="263" t="s">
        <v>88</v>
      </c>
      <c r="AV479" s="15" t="s">
        <v>136</v>
      </c>
      <c r="AW479" s="15" t="s">
        <v>34</v>
      </c>
      <c r="AX479" s="15" t="s">
        <v>86</v>
      </c>
      <c r="AY479" s="263" t="s">
        <v>128</v>
      </c>
    </row>
    <row r="480" s="14" customFormat="1">
      <c r="A480" s="14"/>
      <c r="B480" s="242"/>
      <c r="C480" s="243"/>
      <c r="D480" s="233" t="s">
        <v>138</v>
      </c>
      <c r="E480" s="243"/>
      <c r="F480" s="245" t="s">
        <v>498</v>
      </c>
      <c r="G480" s="243"/>
      <c r="H480" s="246">
        <v>127.941</v>
      </c>
      <c r="I480" s="247"/>
      <c r="J480" s="243"/>
      <c r="K480" s="243"/>
      <c r="L480" s="248"/>
      <c r="M480" s="249"/>
      <c r="N480" s="250"/>
      <c r="O480" s="250"/>
      <c r="P480" s="250"/>
      <c r="Q480" s="250"/>
      <c r="R480" s="250"/>
      <c r="S480" s="250"/>
      <c r="T480" s="251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2" t="s">
        <v>138</v>
      </c>
      <c r="AU480" s="252" t="s">
        <v>88</v>
      </c>
      <c r="AV480" s="14" t="s">
        <v>88</v>
      </c>
      <c r="AW480" s="14" t="s">
        <v>4</v>
      </c>
      <c r="AX480" s="14" t="s">
        <v>86</v>
      </c>
      <c r="AY480" s="252" t="s">
        <v>128</v>
      </c>
    </row>
    <row r="481" s="2" customFormat="1" ht="24.15" customHeight="1">
      <c r="A481" s="38"/>
      <c r="B481" s="39"/>
      <c r="C481" s="218" t="s">
        <v>499</v>
      </c>
      <c r="D481" s="218" t="s">
        <v>131</v>
      </c>
      <c r="E481" s="219" t="s">
        <v>500</v>
      </c>
      <c r="F481" s="220" t="s">
        <v>501</v>
      </c>
      <c r="G481" s="221" t="s">
        <v>377</v>
      </c>
      <c r="H481" s="264"/>
      <c r="I481" s="223"/>
      <c r="J481" s="224">
        <f>ROUND(I481*H481,2)</f>
        <v>0</v>
      </c>
      <c r="K481" s="220" t="s">
        <v>135</v>
      </c>
      <c r="L481" s="44"/>
      <c r="M481" s="225" t="s">
        <v>1</v>
      </c>
      <c r="N481" s="226" t="s">
        <v>43</v>
      </c>
      <c r="O481" s="91"/>
      <c r="P481" s="227">
        <f>O481*H481</f>
        <v>0</v>
      </c>
      <c r="Q481" s="227">
        <v>0</v>
      </c>
      <c r="R481" s="227">
        <f>Q481*H481</f>
        <v>0</v>
      </c>
      <c r="S481" s="227">
        <v>0</v>
      </c>
      <c r="T481" s="228">
        <f>S481*H481</f>
        <v>0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29" t="s">
        <v>264</v>
      </c>
      <c r="AT481" s="229" t="s">
        <v>131</v>
      </c>
      <c r="AU481" s="229" t="s">
        <v>88</v>
      </c>
      <c r="AY481" s="17" t="s">
        <v>128</v>
      </c>
      <c r="BE481" s="230">
        <f>IF(N481="základní",J481,0)</f>
        <v>0</v>
      </c>
      <c r="BF481" s="230">
        <f>IF(N481="snížená",J481,0)</f>
        <v>0</v>
      </c>
      <c r="BG481" s="230">
        <f>IF(N481="zákl. přenesená",J481,0)</f>
        <v>0</v>
      </c>
      <c r="BH481" s="230">
        <f>IF(N481="sníž. přenesená",J481,0)</f>
        <v>0</v>
      </c>
      <c r="BI481" s="230">
        <f>IF(N481="nulová",J481,0)</f>
        <v>0</v>
      </c>
      <c r="BJ481" s="17" t="s">
        <v>86</v>
      </c>
      <c r="BK481" s="230">
        <f>ROUND(I481*H481,2)</f>
        <v>0</v>
      </c>
      <c r="BL481" s="17" t="s">
        <v>264</v>
      </c>
      <c r="BM481" s="229" t="s">
        <v>502</v>
      </c>
    </row>
    <row r="482" s="12" customFormat="1" ht="22.8" customHeight="1">
      <c r="A482" s="12"/>
      <c r="B482" s="202"/>
      <c r="C482" s="203"/>
      <c r="D482" s="204" t="s">
        <v>77</v>
      </c>
      <c r="E482" s="216" t="s">
        <v>503</v>
      </c>
      <c r="F482" s="216" t="s">
        <v>504</v>
      </c>
      <c r="G482" s="203"/>
      <c r="H482" s="203"/>
      <c r="I482" s="206"/>
      <c r="J482" s="217">
        <f>BK482</f>
        <v>0</v>
      </c>
      <c r="K482" s="203"/>
      <c r="L482" s="208"/>
      <c r="M482" s="209"/>
      <c r="N482" s="210"/>
      <c r="O482" s="210"/>
      <c r="P482" s="211">
        <f>SUM(P483:P526)</f>
        <v>0</v>
      </c>
      <c r="Q482" s="210"/>
      <c r="R482" s="211">
        <f>SUM(R483:R526)</f>
        <v>0</v>
      </c>
      <c r="S482" s="210"/>
      <c r="T482" s="212">
        <f>SUM(T483:T526)</f>
        <v>0</v>
      </c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R482" s="213" t="s">
        <v>88</v>
      </c>
      <c r="AT482" s="214" t="s">
        <v>77</v>
      </c>
      <c r="AU482" s="214" t="s">
        <v>86</v>
      </c>
      <c r="AY482" s="213" t="s">
        <v>128</v>
      </c>
      <c r="BK482" s="215">
        <f>SUM(BK483:BK526)</f>
        <v>0</v>
      </c>
    </row>
    <row r="483" s="2" customFormat="1" ht="44.25" customHeight="1">
      <c r="A483" s="38"/>
      <c r="B483" s="39"/>
      <c r="C483" s="218" t="s">
        <v>505</v>
      </c>
      <c r="D483" s="218" t="s">
        <v>131</v>
      </c>
      <c r="E483" s="219" t="s">
        <v>506</v>
      </c>
      <c r="F483" s="220" t="s">
        <v>507</v>
      </c>
      <c r="G483" s="221" t="s">
        <v>150</v>
      </c>
      <c r="H483" s="222">
        <v>44.832000000000001</v>
      </c>
      <c r="I483" s="223"/>
      <c r="J483" s="224">
        <f>ROUND(I483*H483,2)</f>
        <v>0</v>
      </c>
      <c r="K483" s="220" t="s">
        <v>1</v>
      </c>
      <c r="L483" s="44"/>
      <c r="M483" s="225" t="s">
        <v>1</v>
      </c>
      <c r="N483" s="226" t="s">
        <v>43</v>
      </c>
      <c r="O483" s="91"/>
      <c r="P483" s="227">
        <f>O483*H483</f>
        <v>0</v>
      </c>
      <c r="Q483" s="227">
        <v>0</v>
      </c>
      <c r="R483" s="227">
        <f>Q483*H483</f>
        <v>0</v>
      </c>
      <c r="S483" s="227">
        <v>0</v>
      </c>
      <c r="T483" s="228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29" t="s">
        <v>264</v>
      </c>
      <c r="AT483" s="229" t="s">
        <v>131</v>
      </c>
      <c r="AU483" s="229" t="s">
        <v>88</v>
      </c>
      <c r="AY483" s="17" t="s">
        <v>128</v>
      </c>
      <c r="BE483" s="230">
        <f>IF(N483="základní",J483,0)</f>
        <v>0</v>
      </c>
      <c r="BF483" s="230">
        <f>IF(N483="snížená",J483,0)</f>
        <v>0</v>
      </c>
      <c r="BG483" s="230">
        <f>IF(N483="zákl. přenesená",J483,0)</f>
        <v>0</v>
      </c>
      <c r="BH483" s="230">
        <f>IF(N483="sníž. přenesená",J483,0)</f>
        <v>0</v>
      </c>
      <c r="BI483" s="230">
        <f>IF(N483="nulová",J483,0)</f>
        <v>0</v>
      </c>
      <c r="BJ483" s="17" t="s">
        <v>86</v>
      </c>
      <c r="BK483" s="230">
        <f>ROUND(I483*H483,2)</f>
        <v>0</v>
      </c>
      <c r="BL483" s="17" t="s">
        <v>264</v>
      </c>
      <c r="BM483" s="229" t="s">
        <v>508</v>
      </c>
    </row>
    <row r="484" s="13" customFormat="1">
      <c r="A484" s="13"/>
      <c r="B484" s="231"/>
      <c r="C484" s="232"/>
      <c r="D484" s="233" t="s">
        <v>138</v>
      </c>
      <c r="E484" s="234" t="s">
        <v>1</v>
      </c>
      <c r="F484" s="235" t="s">
        <v>509</v>
      </c>
      <c r="G484" s="232"/>
      <c r="H484" s="234" t="s">
        <v>1</v>
      </c>
      <c r="I484" s="236"/>
      <c r="J484" s="232"/>
      <c r="K484" s="232"/>
      <c r="L484" s="237"/>
      <c r="M484" s="238"/>
      <c r="N484" s="239"/>
      <c r="O484" s="239"/>
      <c r="P484" s="239"/>
      <c r="Q484" s="239"/>
      <c r="R484" s="239"/>
      <c r="S484" s="239"/>
      <c r="T484" s="240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1" t="s">
        <v>138</v>
      </c>
      <c r="AU484" s="241" t="s">
        <v>88</v>
      </c>
      <c r="AV484" s="13" t="s">
        <v>86</v>
      </c>
      <c r="AW484" s="13" t="s">
        <v>34</v>
      </c>
      <c r="AX484" s="13" t="s">
        <v>78</v>
      </c>
      <c r="AY484" s="241" t="s">
        <v>128</v>
      </c>
    </row>
    <row r="485" s="14" customFormat="1">
      <c r="A485" s="14"/>
      <c r="B485" s="242"/>
      <c r="C485" s="243"/>
      <c r="D485" s="233" t="s">
        <v>138</v>
      </c>
      <c r="E485" s="244" t="s">
        <v>1</v>
      </c>
      <c r="F485" s="245" t="s">
        <v>245</v>
      </c>
      <c r="G485" s="243"/>
      <c r="H485" s="246">
        <v>4.8099999999999996</v>
      </c>
      <c r="I485" s="247"/>
      <c r="J485" s="243"/>
      <c r="K485" s="243"/>
      <c r="L485" s="248"/>
      <c r="M485" s="249"/>
      <c r="N485" s="250"/>
      <c r="O485" s="250"/>
      <c r="P485" s="250"/>
      <c r="Q485" s="250"/>
      <c r="R485" s="250"/>
      <c r="S485" s="250"/>
      <c r="T485" s="251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2" t="s">
        <v>138</v>
      </c>
      <c r="AU485" s="252" t="s">
        <v>88</v>
      </c>
      <c r="AV485" s="14" t="s">
        <v>88</v>
      </c>
      <c r="AW485" s="14" t="s">
        <v>34</v>
      </c>
      <c r="AX485" s="14" t="s">
        <v>78</v>
      </c>
      <c r="AY485" s="252" t="s">
        <v>128</v>
      </c>
    </row>
    <row r="486" s="13" customFormat="1">
      <c r="A486" s="13"/>
      <c r="B486" s="231"/>
      <c r="C486" s="232"/>
      <c r="D486" s="233" t="s">
        <v>138</v>
      </c>
      <c r="E486" s="234" t="s">
        <v>1</v>
      </c>
      <c r="F486" s="235" t="s">
        <v>510</v>
      </c>
      <c r="G486" s="232"/>
      <c r="H486" s="234" t="s">
        <v>1</v>
      </c>
      <c r="I486" s="236"/>
      <c r="J486" s="232"/>
      <c r="K486" s="232"/>
      <c r="L486" s="237"/>
      <c r="M486" s="238"/>
      <c r="N486" s="239"/>
      <c r="O486" s="239"/>
      <c r="P486" s="239"/>
      <c r="Q486" s="239"/>
      <c r="R486" s="239"/>
      <c r="S486" s="239"/>
      <c r="T486" s="240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1" t="s">
        <v>138</v>
      </c>
      <c r="AU486" s="241" t="s">
        <v>88</v>
      </c>
      <c r="AV486" s="13" t="s">
        <v>86</v>
      </c>
      <c r="AW486" s="13" t="s">
        <v>34</v>
      </c>
      <c r="AX486" s="13" t="s">
        <v>78</v>
      </c>
      <c r="AY486" s="241" t="s">
        <v>128</v>
      </c>
    </row>
    <row r="487" s="14" customFormat="1">
      <c r="A487" s="14"/>
      <c r="B487" s="242"/>
      <c r="C487" s="243"/>
      <c r="D487" s="233" t="s">
        <v>138</v>
      </c>
      <c r="E487" s="244" t="s">
        <v>1</v>
      </c>
      <c r="F487" s="245" t="s">
        <v>246</v>
      </c>
      <c r="G487" s="243"/>
      <c r="H487" s="246">
        <v>2.867</v>
      </c>
      <c r="I487" s="247"/>
      <c r="J487" s="243"/>
      <c r="K487" s="243"/>
      <c r="L487" s="248"/>
      <c r="M487" s="249"/>
      <c r="N487" s="250"/>
      <c r="O487" s="250"/>
      <c r="P487" s="250"/>
      <c r="Q487" s="250"/>
      <c r="R487" s="250"/>
      <c r="S487" s="250"/>
      <c r="T487" s="251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2" t="s">
        <v>138</v>
      </c>
      <c r="AU487" s="252" t="s">
        <v>88</v>
      </c>
      <c r="AV487" s="14" t="s">
        <v>88</v>
      </c>
      <c r="AW487" s="14" t="s">
        <v>34</v>
      </c>
      <c r="AX487" s="14" t="s">
        <v>78</v>
      </c>
      <c r="AY487" s="252" t="s">
        <v>128</v>
      </c>
    </row>
    <row r="488" s="13" customFormat="1">
      <c r="A488" s="13"/>
      <c r="B488" s="231"/>
      <c r="C488" s="232"/>
      <c r="D488" s="233" t="s">
        <v>138</v>
      </c>
      <c r="E488" s="234" t="s">
        <v>1</v>
      </c>
      <c r="F488" s="235" t="s">
        <v>511</v>
      </c>
      <c r="G488" s="232"/>
      <c r="H488" s="234" t="s">
        <v>1</v>
      </c>
      <c r="I488" s="236"/>
      <c r="J488" s="232"/>
      <c r="K488" s="232"/>
      <c r="L488" s="237"/>
      <c r="M488" s="238"/>
      <c r="N488" s="239"/>
      <c r="O488" s="239"/>
      <c r="P488" s="239"/>
      <c r="Q488" s="239"/>
      <c r="R488" s="239"/>
      <c r="S488" s="239"/>
      <c r="T488" s="240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1" t="s">
        <v>138</v>
      </c>
      <c r="AU488" s="241" t="s">
        <v>88</v>
      </c>
      <c r="AV488" s="13" t="s">
        <v>86</v>
      </c>
      <c r="AW488" s="13" t="s">
        <v>34</v>
      </c>
      <c r="AX488" s="13" t="s">
        <v>78</v>
      </c>
      <c r="AY488" s="241" t="s">
        <v>128</v>
      </c>
    </row>
    <row r="489" s="14" customFormat="1">
      <c r="A489" s="14"/>
      <c r="B489" s="242"/>
      <c r="C489" s="243"/>
      <c r="D489" s="233" t="s">
        <v>138</v>
      </c>
      <c r="E489" s="244" t="s">
        <v>1</v>
      </c>
      <c r="F489" s="245" t="s">
        <v>512</v>
      </c>
      <c r="G489" s="243"/>
      <c r="H489" s="246">
        <v>3.6000000000000001</v>
      </c>
      <c r="I489" s="247"/>
      <c r="J489" s="243"/>
      <c r="K489" s="243"/>
      <c r="L489" s="248"/>
      <c r="M489" s="249"/>
      <c r="N489" s="250"/>
      <c r="O489" s="250"/>
      <c r="P489" s="250"/>
      <c r="Q489" s="250"/>
      <c r="R489" s="250"/>
      <c r="S489" s="250"/>
      <c r="T489" s="251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2" t="s">
        <v>138</v>
      </c>
      <c r="AU489" s="252" t="s">
        <v>88</v>
      </c>
      <c r="AV489" s="14" t="s">
        <v>88</v>
      </c>
      <c r="AW489" s="14" t="s">
        <v>34</v>
      </c>
      <c r="AX489" s="14" t="s">
        <v>78</v>
      </c>
      <c r="AY489" s="252" t="s">
        <v>128</v>
      </c>
    </row>
    <row r="490" s="13" customFormat="1">
      <c r="A490" s="13"/>
      <c r="B490" s="231"/>
      <c r="C490" s="232"/>
      <c r="D490" s="233" t="s">
        <v>138</v>
      </c>
      <c r="E490" s="234" t="s">
        <v>1</v>
      </c>
      <c r="F490" s="235" t="s">
        <v>513</v>
      </c>
      <c r="G490" s="232"/>
      <c r="H490" s="234" t="s">
        <v>1</v>
      </c>
      <c r="I490" s="236"/>
      <c r="J490" s="232"/>
      <c r="K490" s="232"/>
      <c r="L490" s="237"/>
      <c r="M490" s="238"/>
      <c r="N490" s="239"/>
      <c r="O490" s="239"/>
      <c r="P490" s="239"/>
      <c r="Q490" s="239"/>
      <c r="R490" s="239"/>
      <c r="S490" s="239"/>
      <c r="T490" s="240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1" t="s">
        <v>138</v>
      </c>
      <c r="AU490" s="241" t="s">
        <v>88</v>
      </c>
      <c r="AV490" s="13" t="s">
        <v>86</v>
      </c>
      <c r="AW490" s="13" t="s">
        <v>34</v>
      </c>
      <c r="AX490" s="13" t="s">
        <v>78</v>
      </c>
      <c r="AY490" s="241" t="s">
        <v>128</v>
      </c>
    </row>
    <row r="491" s="14" customFormat="1">
      <c r="A491" s="14"/>
      <c r="B491" s="242"/>
      <c r="C491" s="243"/>
      <c r="D491" s="233" t="s">
        <v>138</v>
      </c>
      <c r="E491" s="244" t="s">
        <v>1</v>
      </c>
      <c r="F491" s="245" t="s">
        <v>238</v>
      </c>
      <c r="G491" s="243"/>
      <c r="H491" s="246">
        <v>5.4649999999999999</v>
      </c>
      <c r="I491" s="247"/>
      <c r="J491" s="243"/>
      <c r="K491" s="243"/>
      <c r="L491" s="248"/>
      <c r="M491" s="249"/>
      <c r="N491" s="250"/>
      <c r="O491" s="250"/>
      <c r="P491" s="250"/>
      <c r="Q491" s="250"/>
      <c r="R491" s="250"/>
      <c r="S491" s="250"/>
      <c r="T491" s="251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2" t="s">
        <v>138</v>
      </c>
      <c r="AU491" s="252" t="s">
        <v>88</v>
      </c>
      <c r="AV491" s="14" t="s">
        <v>88</v>
      </c>
      <c r="AW491" s="14" t="s">
        <v>34</v>
      </c>
      <c r="AX491" s="14" t="s">
        <v>78</v>
      </c>
      <c r="AY491" s="252" t="s">
        <v>128</v>
      </c>
    </row>
    <row r="492" s="13" customFormat="1">
      <c r="A492" s="13"/>
      <c r="B492" s="231"/>
      <c r="C492" s="232"/>
      <c r="D492" s="233" t="s">
        <v>138</v>
      </c>
      <c r="E492" s="234" t="s">
        <v>1</v>
      </c>
      <c r="F492" s="235" t="s">
        <v>514</v>
      </c>
      <c r="G492" s="232"/>
      <c r="H492" s="234" t="s">
        <v>1</v>
      </c>
      <c r="I492" s="236"/>
      <c r="J492" s="232"/>
      <c r="K492" s="232"/>
      <c r="L492" s="237"/>
      <c r="M492" s="238"/>
      <c r="N492" s="239"/>
      <c r="O492" s="239"/>
      <c r="P492" s="239"/>
      <c r="Q492" s="239"/>
      <c r="R492" s="239"/>
      <c r="S492" s="239"/>
      <c r="T492" s="240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1" t="s">
        <v>138</v>
      </c>
      <c r="AU492" s="241" t="s">
        <v>88</v>
      </c>
      <c r="AV492" s="13" t="s">
        <v>86</v>
      </c>
      <c r="AW492" s="13" t="s">
        <v>34</v>
      </c>
      <c r="AX492" s="13" t="s">
        <v>78</v>
      </c>
      <c r="AY492" s="241" t="s">
        <v>128</v>
      </c>
    </row>
    <row r="493" s="14" customFormat="1">
      <c r="A493" s="14"/>
      <c r="B493" s="242"/>
      <c r="C493" s="243"/>
      <c r="D493" s="233" t="s">
        <v>138</v>
      </c>
      <c r="E493" s="244" t="s">
        <v>1</v>
      </c>
      <c r="F493" s="245" t="s">
        <v>239</v>
      </c>
      <c r="G493" s="243"/>
      <c r="H493" s="246">
        <v>28.09</v>
      </c>
      <c r="I493" s="247"/>
      <c r="J493" s="243"/>
      <c r="K493" s="243"/>
      <c r="L493" s="248"/>
      <c r="M493" s="249"/>
      <c r="N493" s="250"/>
      <c r="O493" s="250"/>
      <c r="P493" s="250"/>
      <c r="Q493" s="250"/>
      <c r="R493" s="250"/>
      <c r="S493" s="250"/>
      <c r="T493" s="251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2" t="s">
        <v>138</v>
      </c>
      <c r="AU493" s="252" t="s">
        <v>88</v>
      </c>
      <c r="AV493" s="14" t="s">
        <v>88</v>
      </c>
      <c r="AW493" s="14" t="s">
        <v>34</v>
      </c>
      <c r="AX493" s="14" t="s">
        <v>78</v>
      </c>
      <c r="AY493" s="252" t="s">
        <v>128</v>
      </c>
    </row>
    <row r="494" s="15" customFormat="1">
      <c r="A494" s="15"/>
      <c r="B494" s="253"/>
      <c r="C494" s="254"/>
      <c r="D494" s="233" t="s">
        <v>138</v>
      </c>
      <c r="E494" s="255" t="s">
        <v>1</v>
      </c>
      <c r="F494" s="256" t="s">
        <v>156</v>
      </c>
      <c r="G494" s="254"/>
      <c r="H494" s="257">
        <v>44.831999999999994</v>
      </c>
      <c r="I494" s="258"/>
      <c r="J494" s="254"/>
      <c r="K494" s="254"/>
      <c r="L494" s="259"/>
      <c r="M494" s="260"/>
      <c r="N494" s="261"/>
      <c r="O494" s="261"/>
      <c r="P494" s="261"/>
      <c r="Q494" s="261"/>
      <c r="R494" s="261"/>
      <c r="S494" s="261"/>
      <c r="T494" s="262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63" t="s">
        <v>138</v>
      </c>
      <c r="AU494" s="263" t="s">
        <v>88</v>
      </c>
      <c r="AV494" s="15" t="s">
        <v>136</v>
      </c>
      <c r="AW494" s="15" t="s">
        <v>34</v>
      </c>
      <c r="AX494" s="15" t="s">
        <v>86</v>
      </c>
      <c r="AY494" s="263" t="s">
        <v>128</v>
      </c>
    </row>
    <row r="495" s="2" customFormat="1" ht="55.5" customHeight="1">
      <c r="A495" s="38"/>
      <c r="B495" s="39"/>
      <c r="C495" s="218" t="s">
        <v>515</v>
      </c>
      <c r="D495" s="218" t="s">
        <v>131</v>
      </c>
      <c r="E495" s="219" t="s">
        <v>516</v>
      </c>
      <c r="F495" s="220" t="s">
        <v>517</v>
      </c>
      <c r="G495" s="221" t="s">
        <v>150</v>
      </c>
      <c r="H495" s="222">
        <v>266.52100000000002</v>
      </c>
      <c r="I495" s="223"/>
      <c r="J495" s="224">
        <f>ROUND(I495*H495,2)</f>
        <v>0</v>
      </c>
      <c r="K495" s="220" t="s">
        <v>1</v>
      </c>
      <c r="L495" s="44"/>
      <c r="M495" s="225" t="s">
        <v>1</v>
      </c>
      <c r="N495" s="226" t="s">
        <v>43</v>
      </c>
      <c r="O495" s="91"/>
      <c r="P495" s="227">
        <f>O495*H495</f>
        <v>0</v>
      </c>
      <c r="Q495" s="227">
        <v>0</v>
      </c>
      <c r="R495" s="227">
        <f>Q495*H495</f>
        <v>0</v>
      </c>
      <c r="S495" s="227">
        <v>0</v>
      </c>
      <c r="T495" s="228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29" t="s">
        <v>264</v>
      </c>
      <c r="AT495" s="229" t="s">
        <v>131</v>
      </c>
      <c r="AU495" s="229" t="s">
        <v>88</v>
      </c>
      <c r="AY495" s="17" t="s">
        <v>128</v>
      </c>
      <c r="BE495" s="230">
        <f>IF(N495="základní",J495,0)</f>
        <v>0</v>
      </c>
      <c r="BF495" s="230">
        <f>IF(N495="snížená",J495,0)</f>
        <v>0</v>
      </c>
      <c r="BG495" s="230">
        <f>IF(N495="zákl. přenesená",J495,0)</f>
        <v>0</v>
      </c>
      <c r="BH495" s="230">
        <f>IF(N495="sníž. přenesená",J495,0)</f>
        <v>0</v>
      </c>
      <c r="BI495" s="230">
        <f>IF(N495="nulová",J495,0)</f>
        <v>0</v>
      </c>
      <c r="BJ495" s="17" t="s">
        <v>86</v>
      </c>
      <c r="BK495" s="230">
        <f>ROUND(I495*H495,2)</f>
        <v>0</v>
      </c>
      <c r="BL495" s="17" t="s">
        <v>264</v>
      </c>
      <c r="BM495" s="229" t="s">
        <v>518</v>
      </c>
    </row>
    <row r="496" s="13" customFormat="1">
      <c r="A496" s="13"/>
      <c r="B496" s="231"/>
      <c r="C496" s="232"/>
      <c r="D496" s="233" t="s">
        <v>138</v>
      </c>
      <c r="E496" s="234" t="s">
        <v>1</v>
      </c>
      <c r="F496" s="235" t="s">
        <v>349</v>
      </c>
      <c r="G496" s="232"/>
      <c r="H496" s="234" t="s">
        <v>1</v>
      </c>
      <c r="I496" s="236"/>
      <c r="J496" s="232"/>
      <c r="K496" s="232"/>
      <c r="L496" s="237"/>
      <c r="M496" s="238"/>
      <c r="N496" s="239"/>
      <c r="O496" s="239"/>
      <c r="P496" s="239"/>
      <c r="Q496" s="239"/>
      <c r="R496" s="239"/>
      <c r="S496" s="239"/>
      <c r="T496" s="240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1" t="s">
        <v>138</v>
      </c>
      <c r="AU496" s="241" t="s">
        <v>88</v>
      </c>
      <c r="AV496" s="13" t="s">
        <v>86</v>
      </c>
      <c r="AW496" s="13" t="s">
        <v>34</v>
      </c>
      <c r="AX496" s="13" t="s">
        <v>78</v>
      </c>
      <c r="AY496" s="241" t="s">
        <v>128</v>
      </c>
    </row>
    <row r="497" s="14" customFormat="1">
      <c r="A497" s="14"/>
      <c r="B497" s="242"/>
      <c r="C497" s="243"/>
      <c r="D497" s="233" t="s">
        <v>138</v>
      </c>
      <c r="E497" s="244" t="s">
        <v>1</v>
      </c>
      <c r="F497" s="245" t="s">
        <v>519</v>
      </c>
      <c r="G497" s="243"/>
      <c r="H497" s="246">
        <v>3.4399999999999999</v>
      </c>
      <c r="I497" s="247"/>
      <c r="J497" s="243"/>
      <c r="K497" s="243"/>
      <c r="L497" s="248"/>
      <c r="M497" s="249"/>
      <c r="N497" s="250"/>
      <c r="O497" s="250"/>
      <c r="P497" s="250"/>
      <c r="Q497" s="250"/>
      <c r="R497" s="250"/>
      <c r="S497" s="250"/>
      <c r="T497" s="251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2" t="s">
        <v>138</v>
      </c>
      <c r="AU497" s="252" t="s">
        <v>88</v>
      </c>
      <c r="AV497" s="14" t="s">
        <v>88</v>
      </c>
      <c r="AW497" s="14" t="s">
        <v>34</v>
      </c>
      <c r="AX497" s="14" t="s">
        <v>78</v>
      </c>
      <c r="AY497" s="252" t="s">
        <v>128</v>
      </c>
    </row>
    <row r="498" s="13" customFormat="1">
      <c r="A498" s="13"/>
      <c r="B498" s="231"/>
      <c r="C498" s="232"/>
      <c r="D498" s="233" t="s">
        <v>138</v>
      </c>
      <c r="E498" s="234" t="s">
        <v>1</v>
      </c>
      <c r="F498" s="235" t="s">
        <v>351</v>
      </c>
      <c r="G498" s="232"/>
      <c r="H498" s="234" t="s">
        <v>1</v>
      </c>
      <c r="I498" s="236"/>
      <c r="J498" s="232"/>
      <c r="K498" s="232"/>
      <c r="L498" s="237"/>
      <c r="M498" s="238"/>
      <c r="N498" s="239"/>
      <c r="O498" s="239"/>
      <c r="P498" s="239"/>
      <c r="Q498" s="239"/>
      <c r="R498" s="239"/>
      <c r="S498" s="239"/>
      <c r="T498" s="240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1" t="s">
        <v>138</v>
      </c>
      <c r="AU498" s="241" t="s">
        <v>88</v>
      </c>
      <c r="AV498" s="13" t="s">
        <v>86</v>
      </c>
      <c r="AW498" s="13" t="s">
        <v>34</v>
      </c>
      <c r="AX498" s="13" t="s">
        <v>78</v>
      </c>
      <c r="AY498" s="241" t="s">
        <v>128</v>
      </c>
    </row>
    <row r="499" s="14" customFormat="1">
      <c r="A499" s="14"/>
      <c r="B499" s="242"/>
      <c r="C499" s="243"/>
      <c r="D499" s="233" t="s">
        <v>138</v>
      </c>
      <c r="E499" s="244" t="s">
        <v>1</v>
      </c>
      <c r="F499" s="245" t="s">
        <v>211</v>
      </c>
      <c r="G499" s="243"/>
      <c r="H499" s="246">
        <v>2.1600000000000001</v>
      </c>
      <c r="I499" s="247"/>
      <c r="J499" s="243"/>
      <c r="K499" s="243"/>
      <c r="L499" s="248"/>
      <c r="M499" s="249"/>
      <c r="N499" s="250"/>
      <c r="O499" s="250"/>
      <c r="P499" s="250"/>
      <c r="Q499" s="250"/>
      <c r="R499" s="250"/>
      <c r="S499" s="250"/>
      <c r="T499" s="251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2" t="s">
        <v>138</v>
      </c>
      <c r="AU499" s="252" t="s">
        <v>88</v>
      </c>
      <c r="AV499" s="14" t="s">
        <v>88</v>
      </c>
      <c r="AW499" s="14" t="s">
        <v>34</v>
      </c>
      <c r="AX499" s="14" t="s">
        <v>78</v>
      </c>
      <c r="AY499" s="252" t="s">
        <v>128</v>
      </c>
    </row>
    <row r="500" s="13" customFormat="1">
      <c r="A500" s="13"/>
      <c r="B500" s="231"/>
      <c r="C500" s="232"/>
      <c r="D500" s="233" t="s">
        <v>138</v>
      </c>
      <c r="E500" s="234" t="s">
        <v>1</v>
      </c>
      <c r="F500" s="235" t="s">
        <v>353</v>
      </c>
      <c r="G500" s="232"/>
      <c r="H500" s="234" t="s">
        <v>1</v>
      </c>
      <c r="I500" s="236"/>
      <c r="J500" s="232"/>
      <c r="K500" s="232"/>
      <c r="L500" s="237"/>
      <c r="M500" s="238"/>
      <c r="N500" s="239"/>
      <c r="O500" s="239"/>
      <c r="P500" s="239"/>
      <c r="Q500" s="239"/>
      <c r="R500" s="239"/>
      <c r="S500" s="239"/>
      <c r="T500" s="240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1" t="s">
        <v>138</v>
      </c>
      <c r="AU500" s="241" t="s">
        <v>88</v>
      </c>
      <c r="AV500" s="13" t="s">
        <v>86</v>
      </c>
      <c r="AW500" s="13" t="s">
        <v>34</v>
      </c>
      <c r="AX500" s="13" t="s">
        <v>78</v>
      </c>
      <c r="AY500" s="241" t="s">
        <v>128</v>
      </c>
    </row>
    <row r="501" s="14" customFormat="1">
      <c r="A501" s="14"/>
      <c r="B501" s="242"/>
      <c r="C501" s="243"/>
      <c r="D501" s="233" t="s">
        <v>138</v>
      </c>
      <c r="E501" s="244" t="s">
        <v>1</v>
      </c>
      <c r="F501" s="245" t="s">
        <v>520</v>
      </c>
      <c r="G501" s="243"/>
      <c r="H501" s="246">
        <v>61.786000000000001</v>
      </c>
      <c r="I501" s="247"/>
      <c r="J501" s="243"/>
      <c r="K501" s="243"/>
      <c r="L501" s="248"/>
      <c r="M501" s="249"/>
      <c r="N501" s="250"/>
      <c r="O501" s="250"/>
      <c r="P501" s="250"/>
      <c r="Q501" s="250"/>
      <c r="R501" s="250"/>
      <c r="S501" s="250"/>
      <c r="T501" s="251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2" t="s">
        <v>138</v>
      </c>
      <c r="AU501" s="252" t="s">
        <v>88</v>
      </c>
      <c r="AV501" s="14" t="s">
        <v>88</v>
      </c>
      <c r="AW501" s="14" t="s">
        <v>34</v>
      </c>
      <c r="AX501" s="14" t="s">
        <v>78</v>
      </c>
      <c r="AY501" s="252" t="s">
        <v>128</v>
      </c>
    </row>
    <row r="502" s="13" customFormat="1">
      <c r="A502" s="13"/>
      <c r="B502" s="231"/>
      <c r="C502" s="232"/>
      <c r="D502" s="233" t="s">
        <v>138</v>
      </c>
      <c r="E502" s="234" t="s">
        <v>1</v>
      </c>
      <c r="F502" s="235" t="s">
        <v>355</v>
      </c>
      <c r="G502" s="232"/>
      <c r="H502" s="234" t="s">
        <v>1</v>
      </c>
      <c r="I502" s="236"/>
      <c r="J502" s="232"/>
      <c r="K502" s="232"/>
      <c r="L502" s="237"/>
      <c r="M502" s="238"/>
      <c r="N502" s="239"/>
      <c r="O502" s="239"/>
      <c r="P502" s="239"/>
      <c r="Q502" s="239"/>
      <c r="R502" s="239"/>
      <c r="S502" s="239"/>
      <c r="T502" s="240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1" t="s">
        <v>138</v>
      </c>
      <c r="AU502" s="241" t="s">
        <v>88</v>
      </c>
      <c r="AV502" s="13" t="s">
        <v>86</v>
      </c>
      <c r="AW502" s="13" t="s">
        <v>34</v>
      </c>
      <c r="AX502" s="13" t="s">
        <v>78</v>
      </c>
      <c r="AY502" s="241" t="s">
        <v>128</v>
      </c>
    </row>
    <row r="503" s="14" customFormat="1">
      <c r="A503" s="14"/>
      <c r="B503" s="242"/>
      <c r="C503" s="243"/>
      <c r="D503" s="233" t="s">
        <v>138</v>
      </c>
      <c r="E503" s="244" t="s">
        <v>1</v>
      </c>
      <c r="F503" s="245" t="s">
        <v>521</v>
      </c>
      <c r="G503" s="243"/>
      <c r="H503" s="246">
        <v>48.064</v>
      </c>
      <c r="I503" s="247"/>
      <c r="J503" s="243"/>
      <c r="K503" s="243"/>
      <c r="L503" s="248"/>
      <c r="M503" s="249"/>
      <c r="N503" s="250"/>
      <c r="O503" s="250"/>
      <c r="P503" s="250"/>
      <c r="Q503" s="250"/>
      <c r="R503" s="250"/>
      <c r="S503" s="250"/>
      <c r="T503" s="251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2" t="s">
        <v>138</v>
      </c>
      <c r="AU503" s="252" t="s">
        <v>88</v>
      </c>
      <c r="AV503" s="14" t="s">
        <v>88</v>
      </c>
      <c r="AW503" s="14" t="s">
        <v>34</v>
      </c>
      <c r="AX503" s="14" t="s">
        <v>78</v>
      </c>
      <c r="AY503" s="252" t="s">
        <v>128</v>
      </c>
    </row>
    <row r="504" s="13" customFormat="1">
      <c r="A504" s="13"/>
      <c r="B504" s="231"/>
      <c r="C504" s="232"/>
      <c r="D504" s="233" t="s">
        <v>138</v>
      </c>
      <c r="E504" s="234" t="s">
        <v>1</v>
      </c>
      <c r="F504" s="235" t="s">
        <v>357</v>
      </c>
      <c r="G504" s="232"/>
      <c r="H504" s="234" t="s">
        <v>1</v>
      </c>
      <c r="I504" s="236"/>
      <c r="J504" s="232"/>
      <c r="K504" s="232"/>
      <c r="L504" s="237"/>
      <c r="M504" s="238"/>
      <c r="N504" s="239"/>
      <c r="O504" s="239"/>
      <c r="P504" s="239"/>
      <c r="Q504" s="239"/>
      <c r="R504" s="239"/>
      <c r="S504" s="239"/>
      <c r="T504" s="240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1" t="s">
        <v>138</v>
      </c>
      <c r="AU504" s="241" t="s">
        <v>88</v>
      </c>
      <c r="AV504" s="13" t="s">
        <v>86</v>
      </c>
      <c r="AW504" s="13" t="s">
        <v>34</v>
      </c>
      <c r="AX504" s="13" t="s">
        <v>78</v>
      </c>
      <c r="AY504" s="241" t="s">
        <v>128</v>
      </c>
    </row>
    <row r="505" s="14" customFormat="1">
      <c r="A505" s="14"/>
      <c r="B505" s="242"/>
      <c r="C505" s="243"/>
      <c r="D505" s="233" t="s">
        <v>138</v>
      </c>
      <c r="E505" s="244" t="s">
        <v>1</v>
      </c>
      <c r="F505" s="245" t="s">
        <v>224</v>
      </c>
      <c r="G505" s="243"/>
      <c r="H505" s="246">
        <v>8.4610000000000003</v>
      </c>
      <c r="I505" s="247"/>
      <c r="J505" s="243"/>
      <c r="K505" s="243"/>
      <c r="L505" s="248"/>
      <c r="M505" s="249"/>
      <c r="N505" s="250"/>
      <c r="O505" s="250"/>
      <c r="P505" s="250"/>
      <c r="Q505" s="250"/>
      <c r="R505" s="250"/>
      <c r="S505" s="250"/>
      <c r="T505" s="251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2" t="s">
        <v>138</v>
      </c>
      <c r="AU505" s="252" t="s">
        <v>88</v>
      </c>
      <c r="AV505" s="14" t="s">
        <v>88</v>
      </c>
      <c r="AW505" s="14" t="s">
        <v>34</v>
      </c>
      <c r="AX505" s="14" t="s">
        <v>78</v>
      </c>
      <c r="AY505" s="252" t="s">
        <v>128</v>
      </c>
    </row>
    <row r="506" s="13" customFormat="1">
      <c r="A506" s="13"/>
      <c r="B506" s="231"/>
      <c r="C506" s="232"/>
      <c r="D506" s="233" t="s">
        <v>138</v>
      </c>
      <c r="E506" s="234" t="s">
        <v>1</v>
      </c>
      <c r="F506" s="235" t="s">
        <v>359</v>
      </c>
      <c r="G506" s="232"/>
      <c r="H506" s="234" t="s">
        <v>1</v>
      </c>
      <c r="I506" s="236"/>
      <c r="J506" s="232"/>
      <c r="K506" s="232"/>
      <c r="L506" s="237"/>
      <c r="M506" s="238"/>
      <c r="N506" s="239"/>
      <c r="O506" s="239"/>
      <c r="P506" s="239"/>
      <c r="Q506" s="239"/>
      <c r="R506" s="239"/>
      <c r="S506" s="239"/>
      <c r="T506" s="240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1" t="s">
        <v>138</v>
      </c>
      <c r="AU506" s="241" t="s">
        <v>88</v>
      </c>
      <c r="AV506" s="13" t="s">
        <v>86</v>
      </c>
      <c r="AW506" s="13" t="s">
        <v>34</v>
      </c>
      <c r="AX506" s="13" t="s">
        <v>78</v>
      </c>
      <c r="AY506" s="241" t="s">
        <v>128</v>
      </c>
    </row>
    <row r="507" s="14" customFormat="1">
      <c r="A507" s="14"/>
      <c r="B507" s="242"/>
      <c r="C507" s="243"/>
      <c r="D507" s="233" t="s">
        <v>138</v>
      </c>
      <c r="E507" s="244" t="s">
        <v>1</v>
      </c>
      <c r="F507" s="245" t="s">
        <v>522</v>
      </c>
      <c r="G507" s="243"/>
      <c r="H507" s="246">
        <v>89.087999999999994</v>
      </c>
      <c r="I507" s="247"/>
      <c r="J507" s="243"/>
      <c r="K507" s="243"/>
      <c r="L507" s="248"/>
      <c r="M507" s="249"/>
      <c r="N507" s="250"/>
      <c r="O507" s="250"/>
      <c r="P507" s="250"/>
      <c r="Q507" s="250"/>
      <c r="R507" s="250"/>
      <c r="S507" s="250"/>
      <c r="T507" s="251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2" t="s">
        <v>138</v>
      </c>
      <c r="AU507" s="252" t="s">
        <v>88</v>
      </c>
      <c r="AV507" s="14" t="s">
        <v>88</v>
      </c>
      <c r="AW507" s="14" t="s">
        <v>34</v>
      </c>
      <c r="AX507" s="14" t="s">
        <v>78</v>
      </c>
      <c r="AY507" s="252" t="s">
        <v>128</v>
      </c>
    </row>
    <row r="508" s="13" customFormat="1">
      <c r="A508" s="13"/>
      <c r="B508" s="231"/>
      <c r="C508" s="232"/>
      <c r="D508" s="233" t="s">
        <v>138</v>
      </c>
      <c r="E508" s="234" t="s">
        <v>1</v>
      </c>
      <c r="F508" s="235" t="s">
        <v>361</v>
      </c>
      <c r="G508" s="232"/>
      <c r="H508" s="234" t="s">
        <v>1</v>
      </c>
      <c r="I508" s="236"/>
      <c r="J508" s="232"/>
      <c r="K508" s="232"/>
      <c r="L508" s="237"/>
      <c r="M508" s="238"/>
      <c r="N508" s="239"/>
      <c r="O508" s="239"/>
      <c r="P508" s="239"/>
      <c r="Q508" s="239"/>
      <c r="R508" s="239"/>
      <c r="S508" s="239"/>
      <c r="T508" s="240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1" t="s">
        <v>138</v>
      </c>
      <c r="AU508" s="241" t="s">
        <v>88</v>
      </c>
      <c r="AV508" s="13" t="s">
        <v>86</v>
      </c>
      <c r="AW508" s="13" t="s">
        <v>34</v>
      </c>
      <c r="AX508" s="13" t="s">
        <v>78</v>
      </c>
      <c r="AY508" s="241" t="s">
        <v>128</v>
      </c>
    </row>
    <row r="509" s="14" customFormat="1">
      <c r="A509" s="14"/>
      <c r="B509" s="242"/>
      <c r="C509" s="243"/>
      <c r="D509" s="233" t="s">
        <v>138</v>
      </c>
      <c r="E509" s="244" t="s">
        <v>1</v>
      </c>
      <c r="F509" s="245" t="s">
        <v>523</v>
      </c>
      <c r="G509" s="243"/>
      <c r="H509" s="246">
        <v>16.922000000000001</v>
      </c>
      <c r="I509" s="247"/>
      <c r="J509" s="243"/>
      <c r="K509" s="243"/>
      <c r="L509" s="248"/>
      <c r="M509" s="249"/>
      <c r="N509" s="250"/>
      <c r="O509" s="250"/>
      <c r="P509" s="250"/>
      <c r="Q509" s="250"/>
      <c r="R509" s="250"/>
      <c r="S509" s="250"/>
      <c r="T509" s="251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2" t="s">
        <v>138</v>
      </c>
      <c r="AU509" s="252" t="s">
        <v>88</v>
      </c>
      <c r="AV509" s="14" t="s">
        <v>88</v>
      </c>
      <c r="AW509" s="14" t="s">
        <v>34</v>
      </c>
      <c r="AX509" s="14" t="s">
        <v>78</v>
      </c>
      <c r="AY509" s="252" t="s">
        <v>128</v>
      </c>
    </row>
    <row r="510" s="13" customFormat="1">
      <c r="A510" s="13"/>
      <c r="B510" s="231"/>
      <c r="C510" s="232"/>
      <c r="D510" s="233" t="s">
        <v>138</v>
      </c>
      <c r="E510" s="234" t="s">
        <v>1</v>
      </c>
      <c r="F510" s="235" t="s">
        <v>362</v>
      </c>
      <c r="G510" s="232"/>
      <c r="H510" s="234" t="s">
        <v>1</v>
      </c>
      <c r="I510" s="236"/>
      <c r="J510" s="232"/>
      <c r="K510" s="232"/>
      <c r="L510" s="237"/>
      <c r="M510" s="238"/>
      <c r="N510" s="239"/>
      <c r="O510" s="239"/>
      <c r="P510" s="239"/>
      <c r="Q510" s="239"/>
      <c r="R510" s="239"/>
      <c r="S510" s="239"/>
      <c r="T510" s="240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1" t="s">
        <v>138</v>
      </c>
      <c r="AU510" s="241" t="s">
        <v>88</v>
      </c>
      <c r="AV510" s="13" t="s">
        <v>86</v>
      </c>
      <c r="AW510" s="13" t="s">
        <v>34</v>
      </c>
      <c r="AX510" s="13" t="s">
        <v>78</v>
      </c>
      <c r="AY510" s="241" t="s">
        <v>128</v>
      </c>
    </row>
    <row r="511" s="14" customFormat="1">
      <c r="A511" s="14"/>
      <c r="B511" s="242"/>
      <c r="C511" s="243"/>
      <c r="D511" s="233" t="s">
        <v>138</v>
      </c>
      <c r="E511" s="244" t="s">
        <v>1</v>
      </c>
      <c r="F511" s="245" t="s">
        <v>217</v>
      </c>
      <c r="G511" s="243"/>
      <c r="H511" s="246">
        <v>3.5310000000000001</v>
      </c>
      <c r="I511" s="247"/>
      <c r="J511" s="243"/>
      <c r="K511" s="243"/>
      <c r="L511" s="248"/>
      <c r="M511" s="249"/>
      <c r="N511" s="250"/>
      <c r="O511" s="250"/>
      <c r="P511" s="250"/>
      <c r="Q511" s="250"/>
      <c r="R511" s="250"/>
      <c r="S511" s="250"/>
      <c r="T511" s="251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2" t="s">
        <v>138</v>
      </c>
      <c r="AU511" s="252" t="s">
        <v>88</v>
      </c>
      <c r="AV511" s="14" t="s">
        <v>88</v>
      </c>
      <c r="AW511" s="14" t="s">
        <v>34</v>
      </c>
      <c r="AX511" s="14" t="s">
        <v>78</v>
      </c>
      <c r="AY511" s="252" t="s">
        <v>128</v>
      </c>
    </row>
    <row r="512" s="13" customFormat="1">
      <c r="A512" s="13"/>
      <c r="B512" s="231"/>
      <c r="C512" s="232"/>
      <c r="D512" s="233" t="s">
        <v>138</v>
      </c>
      <c r="E512" s="234" t="s">
        <v>1</v>
      </c>
      <c r="F512" s="235" t="s">
        <v>364</v>
      </c>
      <c r="G512" s="232"/>
      <c r="H512" s="234" t="s">
        <v>1</v>
      </c>
      <c r="I512" s="236"/>
      <c r="J512" s="232"/>
      <c r="K512" s="232"/>
      <c r="L512" s="237"/>
      <c r="M512" s="238"/>
      <c r="N512" s="239"/>
      <c r="O512" s="239"/>
      <c r="P512" s="239"/>
      <c r="Q512" s="239"/>
      <c r="R512" s="239"/>
      <c r="S512" s="239"/>
      <c r="T512" s="240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1" t="s">
        <v>138</v>
      </c>
      <c r="AU512" s="241" t="s">
        <v>88</v>
      </c>
      <c r="AV512" s="13" t="s">
        <v>86</v>
      </c>
      <c r="AW512" s="13" t="s">
        <v>34</v>
      </c>
      <c r="AX512" s="13" t="s">
        <v>78</v>
      </c>
      <c r="AY512" s="241" t="s">
        <v>128</v>
      </c>
    </row>
    <row r="513" s="14" customFormat="1">
      <c r="A513" s="14"/>
      <c r="B513" s="242"/>
      <c r="C513" s="243"/>
      <c r="D513" s="233" t="s">
        <v>138</v>
      </c>
      <c r="E513" s="244" t="s">
        <v>1</v>
      </c>
      <c r="F513" s="245" t="s">
        <v>524</v>
      </c>
      <c r="G513" s="243"/>
      <c r="H513" s="246">
        <v>22.183</v>
      </c>
      <c r="I513" s="247"/>
      <c r="J513" s="243"/>
      <c r="K513" s="243"/>
      <c r="L513" s="248"/>
      <c r="M513" s="249"/>
      <c r="N513" s="250"/>
      <c r="O513" s="250"/>
      <c r="P513" s="250"/>
      <c r="Q513" s="250"/>
      <c r="R513" s="250"/>
      <c r="S513" s="250"/>
      <c r="T513" s="251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2" t="s">
        <v>138</v>
      </c>
      <c r="AU513" s="252" t="s">
        <v>88</v>
      </c>
      <c r="AV513" s="14" t="s">
        <v>88</v>
      </c>
      <c r="AW513" s="14" t="s">
        <v>34</v>
      </c>
      <c r="AX513" s="14" t="s">
        <v>78</v>
      </c>
      <c r="AY513" s="252" t="s">
        <v>128</v>
      </c>
    </row>
    <row r="514" s="13" customFormat="1">
      <c r="A514" s="13"/>
      <c r="B514" s="231"/>
      <c r="C514" s="232"/>
      <c r="D514" s="233" t="s">
        <v>138</v>
      </c>
      <c r="E514" s="234" t="s">
        <v>1</v>
      </c>
      <c r="F514" s="235" t="s">
        <v>366</v>
      </c>
      <c r="G514" s="232"/>
      <c r="H514" s="234" t="s">
        <v>1</v>
      </c>
      <c r="I514" s="236"/>
      <c r="J514" s="232"/>
      <c r="K514" s="232"/>
      <c r="L514" s="237"/>
      <c r="M514" s="238"/>
      <c r="N514" s="239"/>
      <c r="O514" s="239"/>
      <c r="P514" s="239"/>
      <c r="Q514" s="239"/>
      <c r="R514" s="239"/>
      <c r="S514" s="239"/>
      <c r="T514" s="240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1" t="s">
        <v>138</v>
      </c>
      <c r="AU514" s="241" t="s">
        <v>88</v>
      </c>
      <c r="AV514" s="13" t="s">
        <v>86</v>
      </c>
      <c r="AW514" s="13" t="s">
        <v>34</v>
      </c>
      <c r="AX514" s="13" t="s">
        <v>78</v>
      </c>
      <c r="AY514" s="241" t="s">
        <v>128</v>
      </c>
    </row>
    <row r="515" s="14" customFormat="1">
      <c r="A515" s="14"/>
      <c r="B515" s="242"/>
      <c r="C515" s="243"/>
      <c r="D515" s="233" t="s">
        <v>138</v>
      </c>
      <c r="E515" s="244" t="s">
        <v>1</v>
      </c>
      <c r="F515" s="245" t="s">
        <v>525</v>
      </c>
      <c r="G515" s="243"/>
      <c r="H515" s="246">
        <v>3.9740000000000002</v>
      </c>
      <c r="I515" s="247"/>
      <c r="J515" s="243"/>
      <c r="K515" s="243"/>
      <c r="L515" s="248"/>
      <c r="M515" s="249"/>
      <c r="N515" s="250"/>
      <c r="O515" s="250"/>
      <c r="P515" s="250"/>
      <c r="Q515" s="250"/>
      <c r="R515" s="250"/>
      <c r="S515" s="250"/>
      <c r="T515" s="251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2" t="s">
        <v>138</v>
      </c>
      <c r="AU515" s="252" t="s">
        <v>88</v>
      </c>
      <c r="AV515" s="14" t="s">
        <v>88</v>
      </c>
      <c r="AW515" s="14" t="s">
        <v>34</v>
      </c>
      <c r="AX515" s="14" t="s">
        <v>78</v>
      </c>
      <c r="AY515" s="252" t="s">
        <v>128</v>
      </c>
    </row>
    <row r="516" s="13" customFormat="1">
      <c r="A516" s="13"/>
      <c r="B516" s="231"/>
      <c r="C516" s="232"/>
      <c r="D516" s="233" t="s">
        <v>138</v>
      </c>
      <c r="E516" s="234" t="s">
        <v>1</v>
      </c>
      <c r="F516" s="235" t="s">
        <v>368</v>
      </c>
      <c r="G516" s="232"/>
      <c r="H516" s="234" t="s">
        <v>1</v>
      </c>
      <c r="I516" s="236"/>
      <c r="J516" s="232"/>
      <c r="K516" s="232"/>
      <c r="L516" s="237"/>
      <c r="M516" s="238"/>
      <c r="N516" s="239"/>
      <c r="O516" s="239"/>
      <c r="P516" s="239"/>
      <c r="Q516" s="239"/>
      <c r="R516" s="239"/>
      <c r="S516" s="239"/>
      <c r="T516" s="240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1" t="s">
        <v>138</v>
      </c>
      <c r="AU516" s="241" t="s">
        <v>88</v>
      </c>
      <c r="AV516" s="13" t="s">
        <v>86</v>
      </c>
      <c r="AW516" s="13" t="s">
        <v>34</v>
      </c>
      <c r="AX516" s="13" t="s">
        <v>78</v>
      </c>
      <c r="AY516" s="241" t="s">
        <v>128</v>
      </c>
    </row>
    <row r="517" s="14" customFormat="1">
      <c r="A517" s="14"/>
      <c r="B517" s="242"/>
      <c r="C517" s="243"/>
      <c r="D517" s="233" t="s">
        <v>138</v>
      </c>
      <c r="E517" s="244" t="s">
        <v>1</v>
      </c>
      <c r="F517" s="245" t="s">
        <v>526</v>
      </c>
      <c r="G517" s="243"/>
      <c r="H517" s="246">
        <v>6.9119999999999999</v>
      </c>
      <c r="I517" s="247"/>
      <c r="J517" s="243"/>
      <c r="K517" s="243"/>
      <c r="L517" s="248"/>
      <c r="M517" s="249"/>
      <c r="N517" s="250"/>
      <c r="O517" s="250"/>
      <c r="P517" s="250"/>
      <c r="Q517" s="250"/>
      <c r="R517" s="250"/>
      <c r="S517" s="250"/>
      <c r="T517" s="251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2" t="s">
        <v>138</v>
      </c>
      <c r="AU517" s="252" t="s">
        <v>88</v>
      </c>
      <c r="AV517" s="14" t="s">
        <v>88</v>
      </c>
      <c r="AW517" s="14" t="s">
        <v>34</v>
      </c>
      <c r="AX517" s="14" t="s">
        <v>78</v>
      </c>
      <c r="AY517" s="252" t="s">
        <v>128</v>
      </c>
    </row>
    <row r="518" s="15" customFormat="1">
      <c r="A518" s="15"/>
      <c r="B518" s="253"/>
      <c r="C518" s="254"/>
      <c r="D518" s="233" t="s">
        <v>138</v>
      </c>
      <c r="E518" s="255" t="s">
        <v>1</v>
      </c>
      <c r="F518" s="256" t="s">
        <v>156</v>
      </c>
      <c r="G518" s="254"/>
      <c r="H518" s="257">
        <v>266.52099999999996</v>
      </c>
      <c r="I518" s="258"/>
      <c r="J518" s="254"/>
      <c r="K518" s="254"/>
      <c r="L518" s="259"/>
      <c r="M518" s="260"/>
      <c r="N518" s="261"/>
      <c r="O518" s="261"/>
      <c r="P518" s="261"/>
      <c r="Q518" s="261"/>
      <c r="R518" s="261"/>
      <c r="S518" s="261"/>
      <c r="T518" s="262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63" t="s">
        <v>138</v>
      </c>
      <c r="AU518" s="263" t="s">
        <v>88</v>
      </c>
      <c r="AV518" s="15" t="s">
        <v>136</v>
      </c>
      <c r="AW518" s="15" t="s">
        <v>34</v>
      </c>
      <c r="AX518" s="15" t="s">
        <v>86</v>
      </c>
      <c r="AY518" s="263" t="s">
        <v>128</v>
      </c>
    </row>
    <row r="519" s="2" customFormat="1" ht="49.05" customHeight="1">
      <c r="A519" s="38"/>
      <c r="B519" s="39"/>
      <c r="C519" s="218" t="s">
        <v>527</v>
      </c>
      <c r="D519" s="218" t="s">
        <v>131</v>
      </c>
      <c r="E519" s="219" t="s">
        <v>528</v>
      </c>
      <c r="F519" s="220" t="s">
        <v>529</v>
      </c>
      <c r="G519" s="221" t="s">
        <v>150</v>
      </c>
      <c r="H519" s="222">
        <v>23.960999999999999</v>
      </c>
      <c r="I519" s="223"/>
      <c r="J519" s="224">
        <f>ROUND(I519*H519,2)</f>
        <v>0</v>
      </c>
      <c r="K519" s="220" t="s">
        <v>1</v>
      </c>
      <c r="L519" s="44"/>
      <c r="M519" s="225" t="s">
        <v>1</v>
      </c>
      <c r="N519" s="226" t="s">
        <v>43</v>
      </c>
      <c r="O519" s="91"/>
      <c r="P519" s="227">
        <f>O519*H519</f>
        <v>0</v>
      </c>
      <c r="Q519" s="227">
        <v>0</v>
      </c>
      <c r="R519" s="227">
        <f>Q519*H519</f>
        <v>0</v>
      </c>
      <c r="S519" s="227">
        <v>0</v>
      </c>
      <c r="T519" s="228">
        <f>S519*H519</f>
        <v>0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229" t="s">
        <v>264</v>
      </c>
      <c r="AT519" s="229" t="s">
        <v>131</v>
      </c>
      <c r="AU519" s="229" t="s">
        <v>88</v>
      </c>
      <c r="AY519" s="17" t="s">
        <v>128</v>
      </c>
      <c r="BE519" s="230">
        <f>IF(N519="základní",J519,0)</f>
        <v>0</v>
      </c>
      <c r="BF519" s="230">
        <f>IF(N519="snížená",J519,0)</f>
        <v>0</v>
      </c>
      <c r="BG519" s="230">
        <f>IF(N519="zákl. přenesená",J519,0)</f>
        <v>0</v>
      </c>
      <c r="BH519" s="230">
        <f>IF(N519="sníž. přenesená",J519,0)</f>
        <v>0</v>
      </c>
      <c r="BI519" s="230">
        <f>IF(N519="nulová",J519,0)</f>
        <v>0</v>
      </c>
      <c r="BJ519" s="17" t="s">
        <v>86</v>
      </c>
      <c r="BK519" s="230">
        <f>ROUND(I519*H519,2)</f>
        <v>0</v>
      </c>
      <c r="BL519" s="17" t="s">
        <v>264</v>
      </c>
      <c r="BM519" s="229" t="s">
        <v>530</v>
      </c>
    </row>
    <row r="520" s="13" customFormat="1">
      <c r="A520" s="13"/>
      <c r="B520" s="231"/>
      <c r="C520" s="232"/>
      <c r="D520" s="233" t="s">
        <v>138</v>
      </c>
      <c r="E520" s="234" t="s">
        <v>1</v>
      </c>
      <c r="F520" s="235" t="s">
        <v>370</v>
      </c>
      <c r="G520" s="232"/>
      <c r="H520" s="234" t="s">
        <v>1</v>
      </c>
      <c r="I520" s="236"/>
      <c r="J520" s="232"/>
      <c r="K520" s="232"/>
      <c r="L520" s="237"/>
      <c r="M520" s="238"/>
      <c r="N520" s="239"/>
      <c r="O520" s="239"/>
      <c r="P520" s="239"/>
      <c r="Q520" s="239"/>
      <c r="R520" s="239"/>
      <c r="S520" s="239"/>
      <c r="T520" s="240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1" t="s">
        <v>138</v>
      </c>
      <c r="AU520" s="241" t="s">
        <v>88</v>
      </c>
      <c r="AV520" s="13" t="s">
        <v>86</v>
      </c>
      <c r="AW520" s="13" t="s">
        <v>34</v>
      </c>
      <c r="AX520" s="13" t="s">
        <v>78</v>
      </c>
      <c r="AY520" s="241" t="s">
        <v>128</v>
      </c>
    </row>
    <row r="521" s="14" customFormat="1">
      <c r="A521" s="14"/>
      <c r="B521" s="242"/>
      <c r="C521" s="243"/>
      <c r="D521" s="233" t="s">
        <v>138</v>
      </c>
      <c r="E521" s="244" t="s">
        <v>1</v>
      </c>
      <c r="F521" s="245" t="s">
        <v>531</v>
      </c>
      <c r="G521" s="243"/>
      <c r="H521" s="246">
        <v>11.092000000000001</v>
      </c>
      <c r="I521" s="247"/>
      <c r="J521" s="243"/>
      <c r="K521" s="243"/>
      <c r="L521" s="248"/>
      <c r="M521" s="249"/>
      <c r="N521" s="250"/>
      <c r="O521" s="250"/>
      <c r="P521" s="250"/>
      <c r="Q521" s="250"/>
      <c r="R521" s="250"/>
      <c r="S521" s="250"/>
      <c r="T521" s="251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2" t="s">
        <v>138</v>
      </c>
      <c r="AU521" s="252" t="s">
        <v>88</v>
      </c>
      <c r="AV521" s="14" t="s">
        <v>88</v>
      </c>
      <c r="AW521" s="14" t="s">
        <v>34</v>
      </c>
      <c r="AX521" s="14" t="s">
        <v>78</v>
      </c>
      <c r="AY521" s="252" t="s">
        <v>128</v>
      </c>
    </row>
    <row r="522" s="13" customFormat="1">
      <c r="A522" s="13"/>
      <c r="B522" s="231"/>
      <c r="C522" s="232"/>
      <c r="D522" s="233" t="s">
        <v>138</v>
      </c>
      <c r="E522" s="234" t="s">
        <v>1</v>
      </c>
      <c r="F522" s="235" t="s">
        <v>372</v>
      </c>
      <c r="G522" s="232"/>
      <c r="H522" s="234" t="s">
        <v>1</v>
      </c>
      <c r="I522" s="236"/>
      <c r="J522" s="232"/>
      <c r="K522" s="232"/>
      <c r="L522" s="237"/>
      <c r="M522" s="238"/>
      <c r="N522" s="239"/>
      <c r="O522" s="239"/>
      <c r="P522" s="239"/>
      <c r="Q522" s="239"/>
      <c r="R522" s="239"/>
      <c r="S522" s="239"/>
      <c r="T522" s="240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1" t="s">
        <v>138</v>
      </c>
      <c r="AU522" s="241" t="s">
        <v>88</v>
      </c>
      <c r="AV522" s="13" t="s">
        <v>86</v>
      </c>
      <c r="AW522" s="13" t="s">
        <v>34</v>
      </c>
      <c r="AX522" s="13" t="s">
        <v>78</v>
      </c>
      <c r="AY522" s="241" t="s">
        <v>128</v>
      </c>
    </row>
    <row r="523" s="14" customFormat="1">
      <c r="A523" s="14"/>
      <c r="B523" s="242"/>
      <c r="C523" s="243"/>
      <c r="D523" s="233" t="s">
        <v>138</v>
      </c>
      <c r="E523" s="244" t="s">
        <v>1</v>
      </c>
      <c r="F523" s="245" t="s">
        <v>532</v>
      </c>
      <c r="G523" s="243"/>
      <c r="H523" s="246">
        <v>12.869</v>
      </c>
      <c r="I523" s="247"/>
      <c r="J523" s="243"/>
      <c r="K523" s="243"/>
      <c r="L523" s="248"/>
      <c r="M523" s="249"/>
      <c r="N523" s="250"/>
      <c r="O523" s="250"/>
      <c r="P523" s="250"/>
      <c r="Q523" s="250"/>
      <c r="R523" s="250"/>
      <c r="S523" s="250"/>
      <c r="T523" s="251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2" t="s">
        <v>138</v>
      </c>
      <c r="AU523" s="252" t="s">
        <v>88</v>
      </c>
      <c r="AV523" s="14" t="s">
        <v>88</v>
      </c>
      <c r="AW523" s="14" t="s">
        <v>34</v>
      </c>
      <c r="AX523" s="14" t="s">
        <v>78</v>
      </c>
      <c r="AY523" s="252" t="s">
        <v>128</v>
      </c>
    </row>
    <row r="524" s="15" customFormat="1">
      <c r="A524" s="15"/>
      <c r="B524" s="253"/>
      <c r="C524" s="254"/>
      <c r="D524" s="233" t="s">
        <v>138</v>
      </c>
      <c r="E524" s="255" t="s">
        <v>1</v>
      </c>
      <c r="F524" s="256" t="s">
        <v>156</v>
      </c>
      <c r="G524" s="254"/>
      <c r="H524" s="257">
        <v>23.960999999999999</v>
      </c>
      <c r="I524" s="258"/>
      <c r="J524" s="254"/>
      <c r="K524" s="254"/>
      <c r="L524" s="259"/>
      <c r="M524" s="260"/>
      <c r="N524" s="261"/>
      <c r="O524" s="261"/>
      <c r="P524" s="261"/>
      <c r="Q524" s="261"/>
      <c r="R524" s="261"/>
      <c r="S524" s="261"/>
      <c r="T524" s="262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63" t="s">
        <v>138</v>
      </c>
      <c r="AU524" s="263" t="s">
        <v>88</v>
      </c>
      <c r="AV524" s="15" t="s">
        <v>136</v>
      </c>
      <c r="AW524" s="15" t="s">
        <v>34</v>
      </c>
      <c r="AX524" s="15" t="s">
        <v>86</v>
      </c>
      <c r="AY524" s="263" t="s">
        <v>128</v>
      </c>
    </row>
    <row r="525" s="2" customFormat="1" ht="24.15" customHeight="1">
      <c r="A525" s="38"/>
      <c r="B525" s="39"/>
      <c r="C525" s="218" t="s">
        <v>533</v>
      </c>
      <c r="D525" s="218" t="s">
        <v>131</v>
      </c>
      <c r="E525" s="219" t="s">
        <v>534</v>
      </c>
      <c r="F525" s="220" t="s">
        <v>535</v>
      </c>
      <c r="G525" s="221" t="s">
        <v>536</v>
      </c>
      <c r="H525" s="222">
        <v>1</v>
      </c>
      <c r="I525" s="223"/>
      <c r="J525" s="224">
        <f>ROUND(I525*H525,2)</f>
        <v>0</v>
      </c>
      <c r="K525" s="220" t="s">
        <v>1</v>
      </c>
      <c r="L525" s="44"/>
      <c r="M525" s="225" t="s">
        <v>1</v>
      </c>
      <c r="N525" s="226" t="s">
        <v>43</v>
      </c>
      <c r="O525" s="91"/>
      <c r="P525" s="227">
        <f>O525*H525</f>
        <v>0</v>
      </c>
      <c r="Q525" s="227">
        <v>0</v>
      </c>
      <c r="R525" s="227">
        <f>Q525*H525</f>
        <v>0</v>
      </c>
      <c r="S525" s="227">
        <v>0</v>
      </c>
      <c r="T525" s="228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29" t="s">
        <v>264</v>
      </c>
      <c r="AT525" s="229" t="s">
        <v>131</v>
      </c>
      <c r="AU525" s="229" t="s">
        <v>88</v>
      </c>
      <c r="AY525" s="17" t="s">
        <v>128</v>
      </c>
      <c r="BE525" s="230">
        <f>IF(N525="základní",J525,0)</f>
        <v>0</v>
      </c>
      <c r="BF525" s="230">
        <f>IF(N525="snížená",J525,0)</f>
        <v>0</v>
      </c>
      <c r="BG525" s="230">
        <f>IF(N525="zákl. přenesená",J525,0)</f>
        <v>0</v>
      </c>
      <c r="BH525" s="230">
        <f>IF(N525="sníž. přenesená",J525,0)</f>
        <v>0</v>
      </c>
      <c r="BI525" s="230">
        <f>IF(N525="nulová",J525,0)</f>
        <v>0</v>
      </c>
      <c r="BJ525" s="17" t="s">
        <v>86</v>
      </c>
      <c r="BK525" s="230">
        <f>ROUND(I525*H525,2)</f>
        <v>0</v>
      </c>
      <c r="BL525" s="17" t="s">
        <v>264</v>
      </c>
      <c r="BM525" s="229" t="s">
        <v>537</v>
      </c>
    </row>
    <row r="526" s="2" customFormat="1" ht="24.15" customHeight="1">
      <c r="A526" s="38"/>
      <c r="B526" s="39"/>
      <c r="C526" s="218" t="s">
        <v>538</v>
      </c>
      <c r="D526" s="218" t="s">
        <v>131</v>
      </c>
      <c r="E526" s="219" t="s">
        <v>539</v>
      </c>
      <c r="F526" s="220" t="s">
        <v>540</v>
      </c>
      <c r="G526" s="221" t="s">
        <v>377</v>
      </c>
      <c r="H526" s="264"/>
      <c r="I526" s="223"/>
      <c r="J526" s="224">
        <f>ROUND(I526*H526,2)</f>
        <v>0</v>
      </c>
      <c r="K526" s="220" t="s">
        <v>135</v>
      </c>
      <c r="L526" s="44"/>
      <c r="M526" s="225" t="s">
        <v>1</v>
      </c>
      <c r="N526" s="226" t="s">
        <v>43</v>
      </c>
      <c r="O526" s="91"/>
      <c r="P526" s="227">
        <f>O526*H526</f>
        <v>0</v>
      </c>
      <c r="Q526" s="227">
        <v>0</v>
      </c>
      <c r="R526" s="227">
        <f>Q526*H526</f>
        <v>0</v>
      </c>
      <c r="S526" s="227">
        <v>0</v>
      </c>
      <c r="T526" s="228">
        <f>S526*H526</f>
        <v>0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229" t="s">
        <v>264</v>
      </c>
      <c r="AT526" s="229" t="s">
        <v>131</v>
      </c>
      <c r="AU526" s="229" t="s">
        <v>88</v>
      </c>
      <c r="AY526" s="17" t="s">
        <v>128</v>
      </c>
      <c r="BE526" s="230">
        <f>IF(N526="základní",J526,0)</f>
        <v>0</v>
      </c>
      <c r="BF526" s="230">
        <f>IF(N526="snížená",J526,0)</f>
        <v>0</v>
      </c>
      <c r="BG526" s="230">
        <f>IF(N526="zákl. přenesená",J526,0)</f>
        <v>0</v>
      </c>
      <c r="BH526" s="230">
        <f>IF(N526="sníž. přenesená",J526,0)</f>
        <v>0</v>
      </c>
      <c r="BI526" s="230">
        <f>IF(N526="nulová",J526,0)</f>
        <v>0</v>
      </c>
      <c r="BJ526" s="17" t="s">
        <v>86</v>
      </c>
      <c r="BK526" s="230">
        <f>ROUND(I526*H526,2)</f>
        <v>0</v>
      </c>
      <c r="BL526" s="17" t="s">
        <v>264</v>
      </c>
      <c r="BM526" s="229" t="s">
        <v>541</v>
      </c>
    </row>
    <row r="527" s="12" customFormat="1" ht="22.8" customHeight="1">
      <c r="A527" s="12"/>
      <c r="B527" s="202"/>
      <c r="C527" s="203"/>
      <c r="D527" s="204" t="s">
        <v>77</v>
      </c>
      <c r="E527" s="216" t="s">
        <v>542</v>
      </c>
      <c r="F527" s="216" t="s">
        <v>543</v>
      </c>
      <c r="G527" s="203"/>
      <c r="H527" s="203"/>
      <c r="I527" s="206"/>
      <c r="J527" s="217">
        <f>BK527</f>
        <v>0</v>
      </c>
      <c r="K527" s="203"/>
      <c r="L527" s="208"/>
      <c r="M527" s="209"/>
      <c r="N527" s="210"/>
      <c r="O527" s="210"/>
      <c r="P527" s="211">
        <f>SUM(P528:P535)</f>
        <v>0</v>
      </c>
      <c r="Q527" s="210"/>
      <c r="R527" s="211">
        <f>SUM(R528:R535)</f>
        <v>0.025543679999999999</v>
      </c>
      <c r="S527" s="210"/>
      <c r="T527" s="212">
        <f>SUM(T528:T535)</f>
        <v>0.026419200000000004</v>
      </c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R527" s="213" t="s">
        <v>88</v>
      </c>
      <c r="AT527" s="214" t="s">
        <v>77</v>
      </c>
      <c r="AU527" s="214" t="s">
        <v>86</v>
      </c>
      <c r="AY527" s="213" t="s">
        <v>128</v>
      </c>
      <c r="BK527" s="215">
        <f>SUM(BK528:BK535)</f>
        <v>0</v>
      </c>
    </row>
    <row r="528" s="2" customFormat="1" ht="21.75" customHeight="1">
      <c r="A528" s="38"/>
      <c r="B528" s="39"/>
      <c r="C528" s="218" t="s">
        <v>544</v>
      </c>
      <c r="D528" s="218" t="s">
        <v>131</v>
      </c>
      <c r="E528" s="219" t="s">
        <v>545</v>
      </c>
      <c r="F528" s="220" t="s">
        <v>546</v>
      </c>
      <c r="G528" s="221" t="s">
        <v>145</v>
      </c>
      <c r="H528" s="222">
        <v>82.560000000000002</v>
      </c>
      <c r="I528" s="223"/>
      <c r="J528" s="224">
        <f>ROUND(I528*H528,2)</f>
        <v>0</v>
      </c>
      <c r="K528" s="220" t="s">
        <v>135</v>
      </c>
      <c r="L528" s="44"/>
      <c r="M528" s="225" t="s">
        <v>1</v>
      </c>
      <c r="N528" s="226" t="s">
        <v>43</v>
      </c>
      <c r="O528" s="91"/>
      <c r="P528" s="227">
        <f>O528*H528</f>
        <v>0</v>
      </c>
      <c r="Q528" s="227">
        <v>9.7999999999999997E-05</v>
      </c>
      <c r="R528" s="227">
        <f>Q528*H528</f>
        <v>0.0080908799999999999</v>
      </c>
      <c r="S528" s="227">
        <v>0.00032000000000000003</v>
      </c>
      <c r="T528" s="228">
        <f>S528*H528</f>
        <v>0.026419200000000004</v>
      </c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R528" s="229" t="s">
        <v>264</v>
      </c>
      <c r="AT528" s="229" t="s">
        <v>131</v>
      </c>
      <c r="AU528" s="229" t="s">
        <v>88</v>
      </c>
      <c r="AY528" s="17" t="s">
        <v>128</v>
      </c>
      <c r="BE528" s="230">
        <f>IF(N528="základní",J528,0)</f>
        <v>0</v>
      </c>
      <c r="BF528" s="230">
        <f>IF(N528="snížená",J528,0)</f>
        <v>0</v>
      </c>
      <c r="BG528" s="230">
        <f>IF(N528="zákl. přenesená",J528,0)</f>
        <v>0</v>
      </c>
      <c r="BH528" s="230">
        <f>IF(N528="sníž. přenesená",J528,0)</f>
        <v>0</v>
      </c>
      <c r="BI528" s="230">
        <f>IF(N528="nulová",J528,0)</f>
        <v>0</v>
      </c>
      <c r="BJ528" s="17" t="s">
        <v>86</v>
      </c>
      <c r="BK528" s="230">
        <f>ROUND(I528*H528,2)</f>
        <v>0</v>
      </c>
      <c r="BL528" s="17" t="s">
        <v>264</v>
      </c>
      <c r="BM528" s="229" t="s">
        <v>547</v>
      </c>
    </row>
    <row r="529" s="13" customFormat="1">
      <c r="A529" s="13"/>
      <c r="B529" s="231"/>
      <c r="C529" s="232"/>
      <c r="D529" s="233" t="s">
        <v>138</v>
      </c>
      <c r="E529" s="234" t="s">
        <v>1</v>
      </c>
      <c r="F529" s="235" t="s">
        <v>548</v>
      </c>
      <c r="G529" s="232"/>
      <c r="H529" s="234" t="s">
        <v>1</v>
      </c>
      <c r="I529" s="236"/>
      <c r="J529" s="232"/>
      <c r="K529" s="232"/>
      <c r="L529" s="237"/>
      <c r="M529" s="238"/>
      <c r="N529" s="239"/>
      <c r="O529" s="239"/>
      <c r="P529" s="239"/>
      <c r="Q529" s="239"/>
      <c r="R529" s="239"/>
      <c r="S529" s="239"/>
      <c r="T529" s="240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1" t="s">
        <v>138</v>
      </c>
      <c r="AU529" s="241" t="s">
        <v>88</v>
      </c>
      <c r="AV529" s="13" t="s">
        <v>86</v>
      </c>
      <c r="AW529" s="13" t="s">
        <v>34</v>
      </c>
      <c r="AX529" s="13" t="s">
        <v>78</v>
      </c>
      <c r="AY529" s="241" t="s">
        <v>128</v>
      </c>
    </row>
    <row r="530" s="14" customFormat="1">
      <c r="A530" s="14"/>
      <c r="B530" s="242"/>
      <c r="C530" s="243"/>
      <c r="D530" s="233" t="s">
        <v>138</v>
      </c>
      <c r="E530" s="244" t="s">
        <v>1</v>
      </c>
      <c r="F530" s="245" t="s">
        <v>549</v>
      </c>
      <c r="G530" s="243"/>
      <c r="H530" s="246">
        <v>82.560000000000002</v>
      </c>
      <c r="I530" s="247"/>
      <c r="J530" s="243"/>
      <c r="K530" s="243"/>
      <c r="L530" s="248"/>
      <c r="M530" s="249"/>
      <c r="N530" s="250"/>
      <c r="O530" s="250"/>
      <c r="P530" s="250"/>
      <c r="Q530" s="250"/>
      <c r="R530" s="250"/>
      <c r="S530" s="250"/>
      <c r="T530" s="251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2" t="s">
        <v>138</v>
      </c>
      <c r="AU530" s="252" t="s">
        <v>88</v>
      </c>
      <c r="AV530" s="14" t="s">
        <v>88</v>
      </c>
      <c r="AW530" s="14" t="s">
        <v>34</v>
      </c>
      <c r="AX530" s="14" t="s">
        <v>86</v>
      </c>
      <c r="AY530" s="252" t="s">
        <v>128</v>
      </c>
    </row>
    <row r="531" s="2" customFormat="1" ht="37.8" customHeight="1">
      <c r="A531" s="38"/>
      <c r="B531" s="39"/>
      <c r="C531" s="265" t="s">
        <v>550</v>
      </c>
      <c r="D531" s="265" t="s">
        <v>482</v>
      </c>
      <c r="E531" s="266" t="s">
        <v>551</v>
      </c>
      <c r="F531" s="267" t="s">
        <v>552</v>
      </c>
      <c r="G531" s="268" t="s">
        <v>150</v>
      </c>
      <c r="H531" s="269">
        <v>0.90900000000000003</v>
      </c>
      <c r="I531" s="270"/>
      <c r="J531" s="271">
        <f>ROUND(I531*H531,2)</f>
        <v>0</v>
      </c>
      <c r="K531" s="267" t="s">
        <v>135</v>
      </c>
      <c r="L531" s="272"/>
      <c r="M531" s="273" t="s">
        <v>1</v>
      </c>
      <c r="N531" s="274" t="s">
        <v>43</v>
      </c>
      <c r="O531" s="91"/>
      <c r="P531" s="227">
        <f>O531*H531</f>
        <v>0</v>
      </c>
      <c r="Q531" s="227">
        <v>0.019199999999999998</v>
      </c>
      <c r="R531" s="227">
        <f>Q531*H531</f>
        <v>0.017452799999999997</v>
      </c>
      <c r="S531" s="227">
        <v>0</v>
      </c>
      <c r="T531" s="228">
        <f>S531*H531</f>
        <v>0</v>
      </c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R531" s="229" t="s">
        <v>412</v>
      </c>
      <c r="AT531" s="229" t="s">
        <v>482</v>
      </c>
      <c r="AU531" s="229" t="s">
        <v>88</v>
      </c>
      <c r="AY531" s="17" t="s">
        <v>128</v>
      </c>
      <c r="BE531" s="230">
        <f>IF(N531="základní",J531,0)</f>
        <v>0</v>
      </c>
      <c r="BF531" s="230">
        <f>IF(N531="snížená",J531,0)</f>
        <v>0</v>
      </c>
      <c r="BG531" s="230">
        <f>IF(N531="zákl. přenesená",J531,0)</f>
        <v>0</v>
      </c>
      <c r="BH531" s="230">
        <f>IF(N531="sníž. přenesená",J531,0)</f>
        <v>0</v>
      </c>
      <c r="BI531" s="230">
        <f>IF(N531="nulová",J531,0)</f>
        <v>0</v>
      </c>
      <c r="BJ531" s="17" t="s">
        <v>86</v>
      </c>
      <c r="BK531" s="230">
        <f>ROUND(I531*H531,2)</f>
        <v>0</v>
      </c>
      <c r="BL531" s="17" t="s">
        <v>264</v>
      </c>
      <c r="BM531" s="229" t="s">
        <v>553</v>
      </c>
    </row>
    <row r="532" s="13" customFormat="1">
      <c r="A532" s="13"/>
      <c r="B532" s="231"/>
      <c r="C532" s="232"/>
      <c r="D532" s="233" t="s">
        <v>138</v>
      </c>
      <c r="E532" s="234" t="s">
        <v>1</v>
      </c>
      <c r="F532" s="235" t="s">
        <v>548</v>
      </c>
      <c r="G532" s="232"/>
      <c r="H532" s="234" t="s">
        <v>1</v>
      </c>
      <c r="I532" s="236"/>
      <c r="J532" s="232"/>
      <c r="K532" s="232"/>
      <c r="L532" s="237"/>
      <c r="M532" s="238"/>
      <c r="N532" s="239"/>
      <c r="O532" s="239"/>
      <c r="P532" s="239"/>
      <c r="Q532" s="239"/>
      <c r="R532" s="239"/>
      <c r="S532" s="239"/>
      <c r="T532" s="240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1" t="s">
        <v>138</v>
      </c>
      <c r="AU532" s="241" t="s">
        <v>88</v>
      </c>
      <c r="AV532" s="13" t="s">
        <v>86</v>
      </c>
      <c r="AW532" s="13" t="s">
        <v>34</v>
      </c>
      <c r="AX532" s="13" t="s">
        <v>78</v>
      </c>
      <c r="AY532" s="241" t="s">
        <v>128</v>
      </c>
    </row>
    <row r="533" s="14" customFormat="1">
      <c r="A533" s="14"/>
      <c r="B533" s="242"/>
      <c r="C533" s="243"/>
      <c r="D533" s="233" t="s">
        <v>138</v>
      </c>
      <c r="E533" s="244" t="s">
        <v>1</v>
      </c>
      <c r="F533" s="245" t="s">
        <v>554</v>
      </c>
      <c r="G533" s="243"/>
      <c r="H533" s="246">
        <v>0.82599999999999996</v>
      </c>
      <c r="I533" s="247"/>
      <c r="J533" s="243"/>
      <c r="K533" s="243"/>
      <c r="L533" s="248"/>
      <c r="M533" s="249"/>
      <c r="N533" s="250"/>
      <c r="O533" s="250"/>
      <c r="P533" s="250"/>
      <c r="Q533" s="250"/>
      <c r="R533" s="250"/>
      <c r="S533" s="250"/>
      <c r="T533" s="251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2" t="s">
        <v>138</v>
      </c>
      <c r="AU533" s="252" t="s">
        <v>88</v>
      </c>
      <c r="AV533" s="14" t="s">
        <v>88</v>
      </c>
      <c r="AW533" s="14" t="s">
        <v>34</v>
      </c>
      <c r="AX533" s="14" t="s">
        <v>86</v>
      </c>
      <c r="AY533" s="252" t="s">
        <v>128</v>
      </c>
    </row>
    <row r="534" s="14" customFormat="1">
      <c r="A534" s="14"/>
      <c r="B534" s="242"/>
      <c r="C534" s="243"/>
      <c r="D534" s="233" t="s">
        <v>138</v>
      </c>
      <c r="E534" s="243"/>
      <c r="F534" s="245" t="s">
        <v>555</v>
      </c>
      <c r="G534" s="243"/>
      <c r="H534" s="246">
        <v>0.90900000000000003</v>
      </c>
      <c r="I534" s="247"/>
      <c r="J534" s="243"/>
      <c r="K534" s="243"/>
      <c r="L534" s="248"/>
      <c r="M534" s="249"/>
      <c r="N534" s="250"/>
      <c r="O534" s="250"/>
      <c r="P534" s="250"/>
      <c r="Q534" s="250"/>
      <c r="R534" s="250"/>
      <c r="S534" s="250"/>
      <c r="T534" s="251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2" t="s">
        <v>138</v>
      </c>
      <c r="AU534" s="252" t="s">
        <v>88</v>
      </c>
      <c r="AV534" s="14" t="s">
        <v>88</v>
      </c>
      <c r="AW534" s="14" t="s">
        <v>4</v>
      </c>
      <c r="AX534" s="14" t="s">
        <v>86</v>
      </c>
      <c r="AY534" s="252" t="s">
        <v>128</v>
      </c>
    </row>
    <row r="535" s="2" customFormat="1" ht="24.15" customHeight="1">
      <c r="A535" s="38"/>
      <c r="B535" s="39"/>
      <c r="C535" s="218" t="s">
        <v>556</v>
      </c>
      <c r="D535" s="218" t="s">
        <v>131</v>
      </c>
      <c r="E535" s="219" t="s">
        <v>557</v>
      </c>
      <c r="F535" s="220" t="s">
        <v>558</v>
      </c>
      <c r="G535" s="221" t="s">
        <v>377</v>
      </c>
      <c r="H535" s="264"/>
      <c r="I535" s="223"/>
      <c r="J535" s="224">
        <f>ROUND(I535*H535,2)</f>
        <v>0</v>
      </c>
      <c r="K535" s="220" t="s">
        <v>135</v>
      </c>
      <c r="L535" s="44"/>
      <c r="M535" s="225" t="s">
        <v>1</v>
      </c>
      <c r="N535" s="226" t="s">
        <v>43</v>
      </c>
      <c r="O535" s="91"/>
      <c r="P535" s="227">
        <f>O535*H535</f>
        <v>0</v>
      </c>
      <c r="Q535" s="227">
        <v>0</v>
      </c>
      <c r="R535" s="227">
        <f>Q535*H535</f>
        <v>0</v>
      </c>
      <c r="S535" s="227">
        <v>0</v>
      </c>
      <c r="T535" s="228">
        <f>S535*H535</f>
        <v>0</v>
      </c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R535" s="229" t="s">
        <v>264</v>
      </c>
      <c r="AT535" s="229" t="s">
        <v>131</v>
      </c>
      <c r="AU535" s="229" t="s">
        <v>88</v>
      </c>
      <c r="AY535" s="17" t="s">
        <v>128</v>
      </c>
      <c r="BE535" s="230">
        <f>IF(N535="základní",J535,0)</f>
        <v>0</v>
      </c>
      <c r="BF535" s="230">
        <f>IF(N535="snížená",J535,0)</f>
        <v>0</v>
      </c>
      <c r="BG535" s="230">
        <f>IF(N535="zákl. přenesená",J535,0)</f>
        <v>0</v>
      </c>
      <c r="BH535" s="230">
        <f>IF(N535="sníž. přenesená",J535,0)</f>
        <v>0</v>
      </c>
      <c r="BI535" s="230">
        <f>IF(N535="nulová",J535,0)</f>
        <v>0</v>
      </c>
      <c r="BJ535" s="17" t="s">
        <v>86</v>
      </c>
      <c r="BK535" s="230">
        <f>ROUND(I535*H535,2)</f>
        <v>0</v>
      </c>
      <c r="BL535" s="17" t="s">
        <v>264</v>
      </c>
      <c r="BM535" s="229" t="s">
        <v>559</v>
      </c>
    </row>
    <row r="536" s="12" customFormat="1" ht="22.8" customHeight="1">
      <c r="A536" s="12"/>
      <c r="B536" s="202"/>
      <c r="C536" s="203"/>
      <c r="D536" s="204" t="s">
        <v>77</v>
      </c>
      <c r="E536" s="216" t="s">
        <v>560</v>
      </c>
      <c r="F536" s="216" t="s">
        <v>561</v>
      </c>
      <c r="G536" s="203"/>
      <c r="H536" s="203"/>
      <c r="I536" s="206"/>
      <c r="J536" s="217">
        <f>BK536</f>
        <v>0</v>
      </c>
      <c r="K536" s="203"/>
      <c r="L536" s="208"/>
      <c r="M536" s="209"/>
      <c r="N536" s="210"/>
      <c r="O536" s="210"/>
      <c r="P536" s="211">
        <f>SUM(P537:P548)</f>
        <v>0</v>
      </c>
      <c r="Q536" s="210"/>
      <c r="R536" s="211">
        <f>SUM(R537:R548)</f>
        <v>0.00234564</v>
      </c>
      <c r="S536" s="210"/>
      <c r="T536" s="212">
        <f>SUM(T537:T548)</f>
        <v>0.27286199999999999</v>
      </c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R536" s="213" t="s">
        <v>88</v>
      </c>
      <c r="AT536" s="214" t="s">
        <v>77</v>
      </c>
      <c r="AU536" s="214" t="s">
        <v>86</v>
      </c>
      <c r="AY536" s="213" t="s">
        <v>128</v>
      </c>
      <c r="BK536" s="215">
        <f>SUM(BK537:BK548)</f>
        <v>0</v>
      </c>
    </row>
    <row r="537" s="2" customFormat="1" ht="24.15" customHeight="1">
      <c r="A537" s="38"/>
      <c r="B537" s="39"/>
      <c r="C537" s="218" t="s">
        <v>562</v>
      </c>
      <c r="D537" s="218" t="s">
        <v>131</v>
      </c>
      <c r="E537" s="219" t="s">
        <v>563</v>
      </c>
      <c r="F537" s="220" t="s">
        <v>564</v>
      </c>
      <c r="G537" s="221" t="s">
        <v>150</v>
      </c>
      <c r="H537" s="222">
        <v>3.3479999999999999</v>
      </c>
      <c r="I537" s="223"/>
      <c r="J537" s="224">
        <f>ROUND(I537*H537,2)</f>
        <v>0</v>
      </c>
      <c r="K537" s="220" t="s">
        <v>565</v>
      </c>
      <c r="L537" s="44"/>
      <c r="M537" s="225" t="s">
        <v>1</v>
      </c>
      <c r="N537" s="226" t="s">
        <v>43</v>
      </c>
      <c r="O537" s="91"/>
      <c r="P537" s="227">
        <f>O537*H537</f>
        <v>0</v>
      </c>
      <c r="Q537" s="227">
        <v>0</v>
      </c>
      <c r="R537" s="227">
        <f>Q537*H537</f>
        <v>0</v>
      </c>
      <c r="S537" s="227">
        <v>0.081500000000000003</v>
      </c>
      <c r="T537" s="228">
        <f>S537*H537</f>
        <v>0.27286199999999999</v>
      </c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R537" s="229" t="s">
        <v>264</v>
      </c>
      <c r="AT537" s="229" t="s">
        <v>131</v>
      </c>
      <c r="AU537" s="229" t="s">
        <v>88</v>
      </c>
      <c r="AY537" s="17" t="s">
        <v>128</v>
      </c>
      <c r="BE537" s="230">
        <f>IF(N537="základní",J537,0)</f>
        <v>0</v>
      </c>
      <c r="BF537" s="230">
        <f>IF(N537="snížená",J537,0)</f>
        <v>0</v>
      </c>
      <c r="BG537" s="230">
        <f>IF(N537="zákl. přenesená",J537,0)</f>
        <v>0</v>
      </c>
      <c r="BH537" s="230">
        <f>IF(N537="sníž. přenesená",J537,0)</f>
        <v>0</v>
      </c>
      <c r="BI537" s="230">
        <f>IF(N537="nulová",J537,0)</f>
        <v>0</v>
      </c>
      <c r="BJ537" s="17" t="s">
        <v>86</v>
      </c>
      <c r="BK537" s="230">
        <f>ROUND(I537*H537,2)</f>
        <v>0</v>
      </c>
      <c r="BL537" s="17" t="s">
        <v>264</v>
      </c>
      <c r="BM537" s="229" t="s">
        <v>566</v>
      </c>
    </row>
    <row r="538" s="13" customFormat="1">
      <c r="A538" s="13"/>
      <c r="B538" s="231"/>
      <c r="C538" s="232"/>
      <c r="D538" s="233" t="s">
        <v>138</v>
      </c>
      <c r="E538" s="234" t="s">
        <v>1</v>
      </c>
      <c r="F538" s="235" t="s">
        <v>567</v>
      </c>
      <c r="G538" s="232"/>
      <c r="H538" s="234" t="s">
        <v>1</v>
      </c>
      <c r="I538" s="236"/>
      <c r="J538" s="232"/>
      <c r="K538" s="232"/>
      <c r="L538" s="237"/>
      <c r="M538" s="238"/>
      <c r="N538" s="239"/>
      <c r="O538" s="239"/>
      <c r="P538" s="239"/>
      <c r="Q538" s="239"/>
      <c r="R538" s="239"/>
      <c r="S538" s="239"/>
      <c r="T538" s="240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1" t="s">
        <v>138</v>
      </c>
      <c r="AU538" s="241" t="s">
        <v>88</v>
      </c>
      <c r="AV538" s="13" t="s">
        <v>86</v>
      </c>
      <c r="AW538" s="13" t="s">
        <v>34</v>
      </c>
      <c r="AX538" s="13" t="s">
        <v>78</v>
      </c>
      <c r="AY538" s="241" t="s">
        <v>128</v>
      </c>
    </row>
    <row r="539" s="14" customFormat="1">
      <c r="A539" s="14"/>
      <c r="B539" s="242"/>
      <c r="C539" s="243"/>
      <c r="D539" s="233" t="s">
        <v>138</v>
      </c>
      <c r="E539" s="244" t="s">
        <v>1</v>
      </c>
      <c r="F539" s="245" t="s">
        <v>568</v>
      </c>
      <c r="G539" s="243"/>
      <c r="H539" s="246">
        <v>0.76800000000000002</v>
      </c>
      <c r="I539" s="247"/>
      <c r="J539" s="243"/>
      <c r="K539" s="243"/>
      <c r="L539" s="248"/>
      <c r="M539" s="249"/>
      <c r="N539" s="250"/>
      <c r="O539" s="250"/>
      <c r="P539" s="250"/>
      <c r="Q539" s="250"/>
      <c r="R539" s="250"/>
      <c r="S539" s="250"/>
      <c r="T539" s="251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2" t="s">
        <v>138</v>
      </c>
      <c r="AU539" s="252" t="s">
        <v>88</v>
      </c>
      <c r="AV539" s="14" t="s">
        <v>88</v>
      </c>
      <c r="AW539" s="14" t="s">
        <v>34</v>
      </c>
      <c r="AX539" s="14" t="s">
        <v>78</v>
      </c>
      <c r="AY539" s="252" t="s">
        <v>128</v>
      </c>
    </row>
    <row r="540" s="13" customFormat="1">
      <c r="A540" s="13"/>
      <c r="B540" s="231"/>
      <c r="C540" s="232"/>
      <c r="D540" s="233" t="s">
        <v>138</v>
      </c>
      <c r="E540" s="234" t="s">
        <v>1</v>
      </c>
      <c r="F540" s="235" t="s">
        <v>252</v>
      </c>
      <c r="G540" s="232"/>
      <c r="H540" s="234" t="s">
        <v>1</v>
      </c>
      <c r="I540" s="236"/>
      <c r="J540" s="232"/>
      <c r="K540" s="232"/>
      <c r="L540" s="237"/>
      <c r="M540" s="238"/>
      <c r="N540" s="239"/>
      <c r="O540" s="239"/>
      <c r="P540" s="239"/>
      <c r="Q540" s="239"/>
      <c r="R540" s="239"/>
      <c r="S540" s="239"/>
      <c r="T540" s="240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1" t="s">
        <v>138</v>
      </c>
      <c r="AU540" s="241" t="s">
        <v>88</v>
      </c>
      <c r="AV540" s="13" t="s">
        <v>86</v>
      </c>
      <c r="AW540" s="13" t="s">
        <v>34</v>
      </c>
      <c r="AX540" s="13" t="s">
        <v>78</v>
      </c>
      <c r="AY540" s="241" t="s">
        <v>128</v>
      </c>
    </row>
    <row r="541" s="14" customFormat="1">
      <c r="A541" s="14"/>
      <c r="B541" s="242"/>
      <c r="C541" s="243"/>
      <c r="D541" s="233" t="s">
        <v>138</v>
      </c>
      <c r="E541" s="244" t="s">
        <v>1</v>
      </c>
      <c r="F541" s="245" t="s">
        <v>569</v>
      </c>
      <c r="G541" s="243"/>
      <c r="H541" s="246">
        <v>2.5800000000000001</v>
      </c>
      <c r="I541" s="247"/>
      <c r="J541" s="243"/>
      <c r="K541" s="243"/>
      <c r="L541" s="248"/>
      <c r="M541" s="249"/>
      <c r="N541" s="250"/>
      <c r="O541" s="250"/>
      <c r="P541" s="250"/>
      <c r="Q541" s="250"/>
      <c r="R541" s="250"/>
      <c r="S541" s="250"/>
      <c r="T541" s="251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2" t="s">
        <v>138</v>
      </c>
      <c r="AU541" s="252" t="s">
        <v>88</v>
      </c>
      <c r="AV541" s="14" t="s">
        <v>88</v>
      </c>
      <c r="AW541" s="14" t="s">
        <v>34</v>
      </c>
      <c r="AX541" s="14" t="s">
        <v>78</v>
      </c>
      <c r="AY541" s="252" t="s">
        <v>128</v>
      </c>
    </row>
    <row r="542" s="15" customFormat="1">
      <c r="A542" s="15"/>
      <c r="B542" s="253"/>
      <c r="C542" s="254"/>
      <c r="D542" s="233" t="s">
        <v>138</v>
      </c>
      <c r="E542" s="255" t="s">
        <v>1</v>
      </c>
      <c r="F542" s="256" t="s">
        <v>156</v>
      </c>
      <c r="G542" s="254"/>
      <c r="H542" s="257">
        <v>3.3479999999999999</v>
      </c>
      <c r="I542" s="258"/>
      <c r="J542" s="254"/>
      <c r="K542" s="254"/>
      <c r="L542" s="259"/>
      <c r="M542" s="260"/>
      <c r="N542" s="261"/>
      <c r="O542" s="261"/>
      <c r="P542" s="261"/>
      <c r="Q542" s="261"/>
      <c r="R542" s="261"/>
      <c r="S542" s="261"/>
      <c r="T542" s="262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T542" s="263" t="s">
        <v>138</v>
      </c>
      <c r="AU542" s="263" t="s">
        <v>88</v>
      </c>
      <c r="AV542" s="15" t="s">
        <v>136</v>
      </c>
      <c r="AW542" s="15" t="s">
        <v>34</v>
      </c>
      <c r="AX542" s="15" t="s">
        <v>86</v>
      </c>
      <c r="AY542" s="263" t="s">
        <v>128</v>
      </c>
    </row>
    <row r="543" s="2" customFormat="1" ht="33" customHeight="1">
      <c r="A543" s="38"/>
      <c r="B543" s="39"/>
      <c r="C543" s="218" t="s">
        <v>570</v>
      </c>
      <c r="D543" s="218" t="s">
        <v>131</v>
      </c>
      <c r="E543" s="219" t="s">
        <v>571</v>
      </c>
      <c r="F543" s="220" t="s">
        <v>572</v>
      </c>
      <c r="G543" s="221" t="s">
        <v>310</v>
      </c>
      <c r="H543" s="222">
        <v>0.76800000000000002</v>
      </c>
      <c r="I543" s="223"/>
      <c r="J543" s="224">
        <f>ROUND(I543*H543,2)</f>
        <v>0</v>
      </c>
      <c r="K543" s="220" t="s">
        <v>565</v>
      </c>
      <c r="L543" s="44"/>
      <c r="M543" s="225" t="s">
        <v>1</v>
      </c>
      <c r="N543" s="226" t="s">
        <v>43</v>
      </c>
      <c r="O543" s="91"/>
      <c r="P543" s="227">
        <f>O543*H543</f>
        <v>0</v>
      </c>
      <c r="Q543" s="227">
        <v>0.00097999999999999997</v>
      </c>
      <c r="R543" s="227">
        <f>Q543*H543</f>
        <v>0.00075263999999999995</v>
      </c>
      <c r="S543" s="227">
        <v>0</v>
      </c>
      <c r="T543" s="228">
        <f>S543*H543</f>
        <v>0</v>
      </c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R543" s="229" t="s">
        <v>264</v>
      </c>
      <c r="AT543" s="229" t="s">
        <v>131</v>
      </c>
      <c r="AU543" s="229" t="s">
        <v>88</v>
      </c>
      <c r="AY543" s="17" t="s">
        <v>128</v>
      </c>
      <c r="BE543" s="230">
        <f>IF(N543="základní",J543,0)</f>
        <v>0</v>
      </c>
      <c r="BF543" s="230">
        <f>IF(N543="snížená",J543,0)</f>
        <v>0</v>
      </c>
      <c r="BG543" s="230">
        <f>IF(N543="zákl. přenesená",J543,0)</f>
        <v>0</v>
      </c>
      <c r="BH543" s="230">
        <f>IF(N543="sníž. přenesená",J543,0)</f>
        <v>0</v>
      </c>
      <c r="BI543" s="230">
        <f>IF(N543="nulová",J543,0)</f>
        <v>0</v>
      </c>
      <c r="BJ543" s="17" t="s">
        <v>86</v>
      </c>
      <c r="BK543" s="230">
        <f>ROUND(I543*H543,2)</f>
        <v>0</v>
      </c>
      <c r="BL543" s="17" t="s">
        <v>264</v>
      </c>
      <c r="BM543" s="229" t="s">
        <v>573</v>
      </c>
    </row>
    <row r="544" s="13" customFormat="1">
      <c r="A544" s="13"/>
      <c r="B544" s="231"/>
      <c r="C544" s="232"/>
      <c r="D544" s="233" t="s">
        <v>138</v>
      </c>
      <c r="E544" s="234" t="s">
        <v>1</v>
      </c>
      <c r="F544" s="235" t="s">
        <v>567</v>
      </c>
      <c r="G544" s="232"/>
      <c r="H544" s="234" t="s">
        <v>1</v>
      </c>
      <c r="I544" s="236"/>
      <c r="J544" s="232"/>
      <c r="K544" s="232"/>
      <c r="L544" s="237"/>
      <c r="M544" s="238"/>
      <c r="N544" s="239"/>
      <c r="O544" s="239"/>
      <c r="P544" s="239"/>
      <c r="Q544" s="239"/>
      <c r="R544" s="239"/>
      <c r="S544" s="239"/>
      <c r="T544" s="240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1" t="s">
        <v>138</v>
      </c>
      <c r="AU544" s="241" t="s">
        <v>88</v>
      </c>
      <c r="AV544" s="13" t="s">
        <v>86</v>
      </c>
      <c r="AW544" s="13" t="s">
        <v>34</v>
      </c>
      <c r="AX544" s="13" t="s">
        <v>78</v>
      </c>
      <c r="AY544" s="241" t="s">
        <v>128</v>
      </c>
    </row>
    <row r="545" s="14" customFormat="1">
      <c r="A545" s="14"/>
      <c r="B545" s="242"/>
      <c r="C545" s="243"/>
      <c r="D545" s="233" t="s">
        <v>138</v>
      </c>
      <c r="E545" s="244" t="s">
        <v>1</v>
      </c>
      <c r="F545" s="245" t="s">
        <v>568</v>
      </c>
      <c r="G545" s="243"/>
      <c r="H545" s="246">
        <v>0.76800000000000002</v>
      </c>
      <c r="I545" s="247"/>
      <c r="J545" s="243"/>
      <c r="K545" s="243"/>
      <c r="L545" s="248"/>
      <c r="M545" s="249"/>
      <c r="N545" s="250"/>
      <c r="O545" s="250"/>
      <c r="P545" s="250"/>
      <c r="Q545" s="250"/>
      <c r="R545" s="250"/>
      <c r="S545" s="250"/>
      <c r="T545" s="251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2" t="s">
        <v>138</v>
      </c>
      <c r="AU545" s="252" t="s">
        <v>88</v>
      </c>
      <c r="AV545" s="14" t="s">
        <v>88</v>
      </c>
      <c r="AW545" s="14" t="s">
        <v>34</v>
      </c>
      <c r="AX545" s="14" t="s">
        <v>86</v>
      </c>
      <c r="AY545" s="252" t="s">
        <v>128</v>
      </c>
    </row>
    <row r="546" s="2" customFormat="1" ht="16.5" customHeight="1">
      <c r="A546" s="38"/>
      <c r="B546" s="39"/>
      <c r="C546" s="265" t="s">
        <v>574</v>
      </c>
      <c r="D546" s="265" t="s">
        <v>482</v>
      </c>
      <c r="E546" s="266" t="s">
        <v>575</v>
      </c>
      <c r="F546" s="267" t="s">
        <v>576</v>
      </c>
      <c r="G546" s="268" t="s">
        <v>150</v>
      </c>
      <c r="H546" s="269">
        <v>0.13500000000000001</v>
      </c>
      <c r="I546" s="270"/>
      <c r="J546" s="271">
        <f>ROUND(I546*H546,2)</f>
        <v>0</v>
      </c>
      <c r="K546" s="267" t="s">
        <v>135</v>
      </c>
      <c r="L546" s="272"/>
      <c r="M546" s="273" t="s">
        <v>1</v>
      </c>
      <c r="N546" s="274" t="s">
        <v>43</v>
      </c>
      <c r="O546" s="91"/>
      <c r="P546" s="227">
        <f>O546*H546</f>
        <v>0</v>
      </c>
      <c r="Q546" s="227">
        <v>0.0118</v>
      </c>
      <c r="R546" s="227">
        <f>Q546*H546</f>
        <v>0.001593</v>
      </c>
      <c r="S546" s="227">
        <v>0</v>
      </c>
      <c r="T546" s="228">
        <f>S546*H546</f>
        <v>0</v>
      </c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R546" s="229" t="s">
        <v>412</v>
      </c>
      <c r="AT546" s="229" t="s">
        <v>482</v>
      </c>
      <c r="AU546" s="229" t="s">
        <v>88</v>
      </c>
      <c r="AY546" s="17" t="s">
        <v>128</v>
      </c>
      <c r="BE546" s="230">
        <f>IF(N546="základní",J546,0)</f>
        <v>0</v>
      </c>
      <c r="BF546" s="230">
        <f>IF(N546="snížená",J546,0)</f>
        <v>0</v>
      </c>
      <c r="BG546" s="230">
        <f>IF(N546="zákl. přenesená",J546,0)</f>
        <v>0</v>
      </c>
      <c r="BH546" s="230">
        <f>IF(N546="sníž. přenesená",J546,0)</f>
        <v>0</v>
      </c>
      <c r="BI546" s="230">
        <f>IF(N546="nulová",J546,0)</f>
        <v>0</v>
      </c>
      <c r="BJ546" s="17" t="s">
        <v>86</v>
      </c>
      <c r="BK546" s="230">
        <f>ROUND(I546*H546,2)</f>
        <v>0</v>
      </c>
      <c r="BL546" s="17" t="s">
        <v>264</v>
      </c>
      <c r="BM546" s="229" t="s">
        <v>577</v>
      </c>
    </row>
    <row r="547" s="14" customFormat="1">
      <c r="A547" s="14"/>
      <c r="B547" s="242"/>
      <c r="C547" s="243"/>
      <c r="D547" s="233" t="s">
        <v>138</v>
      </c>
      <c r="E547" s="243"/>
      <c r="F547" s="245" t="s">
        <v>578</v>
      </c>
      <c r="G547" s="243"/>
      <c r="H547" s="246">
        <v>0.13500000000000001</v>
      </c>
      <c r="I547" s="247"/>
      <c r="J547" s="243"/>
      <c r="K547" s="243"/>
      <c r="L547" s="248"/>
      <c r="M547" s="249"/>
      <c r="N547" s="250"/>
      <c r="O547" s="250"/>
      <c r="P547" s="250"/>
      <c r="Q547" s="250"/>
      <c r="R547" s="250"/>
      <c r="S547" s="250"/>
      <c r="T547" s="251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2" t="s">
        <v>138</v>
      </c>
      <c r="AU547" s="252" t="s">
        <v>88</v>
      </c>
      <c r="AV547" s="14" t="s">
        <v>88</v>
      </c>
      <c r="AW547" s="14" t="s">
        <v>4</v>
      </c>
      <c r="AX547" s="14" t="s">
        <v>86</v>
      </c>
      <c r="AY547" s="252" t="s">
        <v>128</v>
      </c>
    </row>
    <row r="548" s="2" customFormat="1" ht="24.15" customHeight="1">
      <c r="A548" s="38"/>
      <c r="B548" s="39"/>
      <c r="C548" s="218" t="s">
        <v>579</v>
      </c>
      <c r="D548" s="218" t="s">
        <v>131</v>
      </c>
      <c r="E548" s="219" t="s">
        <v>580</v>
      </c>
      <c r="F548" s="220" t="s">
        <v>581</v>
      </c>
      <c r="G548" s="221" t="s">
        <v>377</v>
      </c>
      <c r="H548" s="264"/>
      <c r="I548" s="223"/>
      <c r="J548" s="224">
        <f>ROUND(I548*H548,2)</f>
        <v>0</v>
      </c>
      <c r="K548" s="220" t="s">
        <v>135</v>
      </c>
      <c r="L548" s="44"/>
      <c r="M548" s="225" t="s">
        <v>1</v>
      </c>
      <c r="N548" s="226" t="s">
        <v>43</v>
      </c>
      <c r="O548" s="91"/>
      <c r="P548" s="227">
        <f>O548*H548</f>
        <v>0</v>
      </c>
      <c r="Q548" s="227">
        <v>0</v>
      </c>
      <c r="R548" s="227">
        <f>Q548*H548</f>
        <v>0</v>
      </c>
      <c r="S548" s="227">
        <v>0</v>
      </c>
      <c r="T548" s="228">
        <f>S548*H548</f>
        <v>0</v>
      </c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R548" s="229" t="s">
        <v>264</v>
      </c>
      <c r="AT548" s="229" t="s">
        <v>131</v>
      </c>
      <c r="AU548" s="229" t="s">
        <v>88</v>
      </c>
      <c r="AY548" s="17" t="s">
        <v>128</v>
      </c>
      <c r="BE548" s="230">
        <f>IF(N548="základní",J548,0)</f>
        <v>0</v>
      </c>
      <c r="BF548" s="230">
        <f>IF(N548="snížená",J548,0)</f>
        <v>0</v>
      </c>
      <c r="BG548" s="230">
        <f>IF(N548="zákl. přenesená",J548,0)</f>
        <v>0</v>
      </c>
      <c r="BH548" s="230">
        <f>IF(N548="sníž. přenesená",J548,0)</f>
        <v>0</v>
      </c>
      <c r="BI548" s="230">
        <f>IF(N548="nulová",J548,0)</f>
        <v>0</v>
      </c>
      <c r="BJ548" s="17" t="s">
        <v>86</v>
      </c>
      <c r="BK548" s="230">
        <f>ROUND(I548*H548,2)</f>
        <v>0</v>
      </c>
      <c r="BL548" s="17" t="s">
        <v>264</v>
      </c>
      <c r="BM548" s="229" t="s">
        <v>582</v>
      </c>
    </row>
    <row r="549" s="12" customFormat="1" ht="22.8" customHeight="1">
      <c r="A549" s="12"/>
      <c r="B549" s="202"/>
      <c r="C549" s="203"/>
      <c r="D549" s="204" t="s">
        <v>77</v>
      </c>
      <c r="E549" s="216" t="s">
        <v>583</v>
      </c>
      <c r="F549" s="216" t="s">
        <v>584</v>
      </c>
      <c r="G549" s="203"/>
      <c r="H549" s="203"/>
      <c r="I549" s="206"/>
      <c r="J549" s="217">
        <f>BK549</f>
        <v>0</v>
      </c>
      <c r="K549" s="203"/>
      <c r="L549" s="208"/>
      <c r="M549" s="209"/>
      <c r="N549" s="210"/>
      <c r="O549" s="210"/>
      <c r="P549" s="211">
        <f>SUM(P550:P568)</f>
        <v>0</v>
      </c>
      <c r="Q549" s="210"/>
      <c r="R549" s="211">
        <f>SUM(R550:R568)</f>
        <v>0</v>
      </c>
      <c r="S549" s="210"/>
      <c r="T549" s="212">
        <f>SUM(T550:T568)</f>
        <v>4.0359120000000006</v>
      </c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R549" s="213" t="s">
        <v>88</v>
      </c>
      <c r="AT549" s="214" t="s">
        <v>77</v>
      </c>
      <c r="AU549" s="214" t="s">
        <v>86</v>
      </c>
      <c r="AY549" s="213" t="s">
        <v>128</v>
      </c>
      <c r="BK549" s="215">
        <f>SUM(BK550:BK568)</f>
        <v>0</v>
      </c>
    </row>
    <row r="550" s="2" customFormat="1" ht="24.15" customHeight="1">
      <c r="A550" s="38"/>
      <c r="B550" s="39"/>
      <c r="C550" s="218" t="s">
        <v>585</v>
      </c>
      <c r="D550" s="218" t="s">
        <v>131</v>
      </c>
      <c r="E550" s="219" t="s">
        <v>586</v>
      </c>
      <c r="F550" s="220" t="s">
        <v>587</v>
      </c>
      <c r="G550" s="221" t="s">
        <v>150</v>
      </c>
      <c r="H550" s="222">
        <v>30.888000000000002</v>
      </c>
      <c r="I550" s="223"/>
      <c r="J550" s="224">
        <f>ROUND(I550*H550,2)</f>
        <v>0</v>
      </c>
      <c r="K550" s="220" t="s">
        <v>1</v>
      </c>
      <c r="L550" s="44"/>
      <c r="M550" s="225" t="s">
        <v>1</v>
      </c>
      <c r="N550" s="226" t="s">
        <v>43</v>
      </c>
      <c r="O550" s="91"/>
      <c r="P550" s="227">
        <f>O550*H550</f>
        <v>0</v>
      </c>
      <c r="Q550" s="227">
        <v>0</v>
      </c>
      <c r="R550" s="227">
        <f>Q550*H550</f>
        <v>0</v>
      </c>
      <c r="S550" s="227">
        <v>0</v>
      </c>
      <c r="T550" s="228">
        <f>S550*H550</f>
        <v>0</v>
      </c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R550" s="229" t="s">
        <v>264</v>
      </c>
      <c r="AT550" s="229" t="s">
        <v>131</v>
      </c>
      <c r="AU550" s="229" t="s">
        <v>88</v>
      </c>
      <c r="AY550" s="17" t="s">
        <v>128</v>
      </c>
      <c r="BE550" s="230">
        <f>IF(N550="základní",J550,0)</f>
        <v>0</v>
      </c>
      <c r="BF550" s="230">
        <f>IF(N550="snížená",J550,0)</f>
        <v>0</v>
      </c>
      <c r="BG550" s="230">
        <f>IF(N550="zákl. přenesená",J550,0)</f>
        <v>0</v>
      </c>
      <c r="BH550" s="230">
        <f>IF(N550="sníž. přenesená",J550,0)</f>
        <v>0</v>
      </c>
      <c r="BI550" s="230">
        <f>IF(N550="nulová",J550,0)</f>
        <v>0</v>
      </c>
      <c r="BJ550" s="17" t="s">
        <v>86</v>
      </c>
      <c r="BK550" s="230">
        <f>ROUND(I550*H550,2)</f>
        <v>0</v>
      </c>
      <c r="BL550" s="17" t="s">
        <v>264</v>
      </c>
      <c r="BM550" s="229" t="s">
        <v>588</v>
      </c>
    </row>
    <row r="551" s="13" customFormat="1">
      <c r="A551" s="13"/>
      <c r="B551" s="231"/>
      <c r="C551" s="232"/>
      <c r="D551" s="233" t="s">
        <v>138</v>
      </c>
      <c r="E551" s="234" t="s">
        <v>1</v>
      </c>
      <c r="F551" s="235" t="s">
        <v>353</v>
      </c>
      <c r="G551" s="232"/>
      <c r="H551" s="234" t="s">
        <v>1</v>
      </c>
      <c r="I551" s="236"/>
      <c r="J551" s="232"/>
      <c r="K551" s="232"/>
      <c r="L551" s="237"/>
      <c r="M551" s="238"/>
      <c r="N551" s="239"/>
      <c r="O551" s="239"/>
      <c r="P551" s="239"/>
      <c r="Q551" s="239"/>
      <c r="R551" s="239"/>
      <c r="S551" s="239"/>
      <c r="T551" s="240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1" t="s">
        <v>138</v>
      </c>
      <c r="AU551" s="241" t="s">
        <v>88</v>
      </c>
      <c r="AV551" s="13" t="s">
        <v>86</v>
      </c>
      <c r="AW551" s="13" t="s">
        <v>34</v>
      </c>
      <c r="AX551" s="13" t="s">
        <v>78</v>
      </c>
      <c r="AY551" s="241" t="s">
        <v>128</v>
      </c>
    </row>
    <row r="552" s="14" customFormat="1">
      <c r="A552" s="14"/>
      <c r="B552" s="242"/>
      <c r="C552" s="243"/>
      <c r="D552" s="233" t="s">
        <v>138</v>
      </c>
      <c r="E552" s="244" t="s">
        <v>1</v>
      </c>
      <c r="F552" s="245" t="s">
        <v>589</v>
      </c>
      <c r="G552" s="243"/>
      <c r="H552" s="246">
        <v>8.7119999999999997</v>
      </c>
      <c r="I552" s="247"/>
      <c r="J552" s="243"/>
      <c r="K552" s="243"/>
      <c r="L552" s="248"/>
      <c r="M552" s="249"/>
      <c r="N552" s="250"/>
      <c r="O552" s="250"/>
      <c r="P552" s="250"/>
      <c r="Q552" s="250"/>
      <c r="R552" s="250"/>
      <c r="S552" s="250"/>
      <c r="T552" s="251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2" t="s">
        <v>138</v>
      </c>
      <c r="AU552" s="252" t="s">
        <v>88</v>
      </c>
      <c r="AV552" s="14" t="s">
        <v>88</v>
      </c>
      <c r="AW552" s="14" t="s">
        <v>34</v>
      </c>
      <c r="AX552" s="14" t="s">
        <v>78</v>
      </c>
      <c r="AY552" s="252" t="s">
        <v>128</v>
      </c>
    </row>
    <row r="553" s="13" customFormat="1">
      <c r="A553" s="13"/>
      <c r="B553" s="231"/>
      <c r="C553" s="232"/>
      <c r="D553" s="233" t="s">
        <v>138</v>
      </c>
      <c r="E553" s="234" t="s">
        <v>1</v>
      </c>
      <c r="F553" s="235" t="s">
        <v>355</v>
      </c>
      <c r="G553" s="232"/>
      <c r="H553" s="234" t="s">
        <v>1</v>
      </c>
      <c r="I553" s="236"/>
      <c r="J553" s="232"/>
      <c r="K553" s="232"/>
      <c r="L553" s="237"/>
      <c r="M553" s="238"/>
      <c r="N553" s="239"/>
      <c r="O553" s="239"/>
      <c r="P553" s="239"/>
      <c r="Q553" s="239"/>
      <c r="R553" s="239"/>
      <c r="S553" s="239"/>
      <c r="T553" s="240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1" t="s">
        <v>138</v>
      </c>
      <c r="AU553" s="241" t="s">
        <v>88</v>
      </c>
      <c r="AV553" s="13" t="s">
        <v>86</v>
      </c>
      <c r="AW553" s="13" t="s">
        <v>34</v>
      </c>
      <c r="AX553" s="13" t="s">
        <v>78</v>
      </c>
      <c r="AY553" s="241" t="s">
        <v>128</v>
      </c>
    </row>
    <row r="554" s="14" customFormat="1">
      <c r="A554" s="14"/>
      <c r="B554" s="242"/>
      <c r="C554" s="243"/>
      <c r="D554" s="233" t="s">
        <v>138</v>
      </c>
      <c r="E554" s="244" t="s">
        <v>1</v>
      </c>
      <c r="F554" s="245" t="s">
        <v>590</v>
      </c>
      <c r="G554" s="243"/>
      <c r="H554" s="246">
        <v>6.3360000000000003</v>
      </c>
      <c r="I554" s="247"/>
      <c r="J554" s="243"/>
      <c r="K554" s="243"/>
      <c r="L554" s="248"/>
      <c r="M554" s="249"/>
      <c r="N554" s="250"/>
      <c r="O554" s="250"/>
      <c r="P554" s="250"/>
      <c r="Q554" s="250"/>
      <c r="R554" s="250"/>
      <c r="S554" s="250"/>
      <c r="T554" s="251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2" t="s">
        <v>138</v>
      </c>
      <c r="AU554" s="252" t="s">
        <v>88</v>
      </c>
      <c r="AV554" s="14" t="s">
        <v>88</v>
      </c>
      <c r="AW554" s="14" t="s">
        <v>34</v>
      </c>
      <c r="AX554" s="14" t="s">
        <v>78</v>
      </c>
      <c r="AY554" s="252" t="s">
        <v>128</v>
      </c>
    </row>
    <row r="555" s="13" customFormat="1">
      <c r="A555" s="13"/>
      <c r="B555" s="231"/>
      <c r="C555" s="232"/>
      <c r="D555" s="233" t="s">
        <v>138</v>
      </c>
      <c r="E555" s="234" t="s">
        <v>1</v>
      </c>
      <c r="F555" s="235" t="s">
        <v>357</v>
      </c>
      <c r="G555" s="232"/>
      <c r="H555" s="234" t="s">
        <v>1</v>
      </c>
      <c r="I555" s="236"/>
      <c r="J555" s="232"/>
      <c r="K555" s="232"/>
      <c r="L555" s="237"/>
      <c r="M555" s="238"/>
      <c r="N555" s="239"/>
      <c r="O555" s="239"/>
      <c r="P555" s="239"/>
      <c r="Q555" s="239"/>
      <c r="R555" s="239"/>
      <c r="S555" s="239"/>
      <c r="T555" s="240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1" t="s">
        <v>138</v>
      </c>
      <c r="AU555" s="241" t="s">
        <v>88</v>
      </c>
      <c r="AV555" s="13" t="s">
        <v>86</v>
      </c>
      <c r="AW555" s="13" t="s">
        <v>34</v>
      </c>
      <c r="AX555" s="13" t="s">
        <v>78</v>
      </c>
      <c r="AY555" s="241" t="s">
        <v>128</v>
      </c>
    </row>
    <row r="556" s="14" customFormat="1">
      <c r="A556" s="14"/>
      <c r="B556" s="242"/>
      <c r="C556" s="243"/>
      <c r="D556" s="233" t="s">
        <v>138</v>
      </c>
      <c r="E556" s="244" t="s">
        <v>1</v>
      </c>
      <c r="F556" s="245" t="s">
        <v>591</v>
      </c>
      <c r="G556" s="243"/>
      <c r="H556" s="246">
        <v>1.5840000000000001</v>
      </c>
      <c r="I556" s="247"/>
      <c r="J556" s="243"/>
      <c r="K556" s="243"/>
      <c r="L556" s="248"/>
      <c r="M556" s="249"/>
      <c r="N556" s="250"/>
      <c r="O556" s="250"/>
      <c r="P556" s="250"/>
      <c r="Q556" s="250"/>
      <c r="R556" s="250"/>
      <c r="S556" s="250"/>
      <c r="T556" s="251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2" t="s">
        <v>138</v>
      </c>
      <c r="AU556" s="252" t="s">
        <v>88</v>
      </c>
      <c r="AV556" s="14" t="s">
        <v>88</v>
      </c>
      <c r="AW556" s="14" t="s">
        <v>34</v>
      </c>
      <c r="AX556" s="14" t="s">
        <v>78</v>
      </c>
      <c r="AY556" s="252" t="s">
        <v>128</v>
      </c>
    </row>
    <row r="557" s="13" customFormat="1">
      <c r="A557" s="13"/>
      <c r="B557" s="231"/>
      <c r="C557" s="232"/>
      <c r="D557" s="233" t="s">
        <v>138</v>
      </c>
      <c r="E557" s="234" t="s">
        <v>1</v>
      </c>
      <c r="F557" s="235" t="s">
        <v>359</v>
      </c>
      <c r="G557" s="232"/>
      <c r="H557" s="234" t="s">
        <v>1</v>
      </c>
      <c r="I557" s="236"/>
      <c r="J557" s="232"/>
      <c r="K557" s="232"/>
      <c r="L557" s="237"/>
      <c r="M557" s="238"/>
      <c r="N557" s="239"/>
      <c r="O557" s="239"/>
      <c r="P557" s="239"/>
      <c r="Q557" s="239"/>
      <c r="R557" s="239"/>
      <c r="S557" s="239"/>
      <c r="T557" s="240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1" t="s">
        <v>138</v>
      </c>
      <c r="AU557" s="241" t="s">
        <v>88</v>
      </c>
      <c r="AV557" s="13" t="s">
        <v>86</v>
      </c>
      <c r="AW557" s="13" t="s">
        <v>34</v>
      </c>
      <c r="AX557" s="13" t="s">
        <v>78</v>
      </c>
      <c r="AY557" s="241" t="s">
        <v>128</v>
      </c>
    </row>
    <row r="558" s="14" customFormat="1">
      <c r="A558" s="14"/>
      <c r="B558" s="242"/>
      <c r="C558" s="243"/>
      <c r="D558" s="233" t="s">
        <v>138</v>
      </c>
      <c r="E558" s="244" t="s">
        <v>1</v>
      </c>
      <c r="F558" s="245" t="s">
        <v>592</v>
      </c>
      <c r="G558" s="243"/>
      <c r="H558" s="246">
        <v>11.087999999999999</v>
      </c>
      <c r="I558" s="247"/>
      <c r="J558" s="243"/>
      <c r="K558" s="243"/>
      <c r="L558" s="248"/>
      <c r="M558" s="249"/>
      <c r="N558" s="250"/>
      <c r="O558" s="250"/>
      <c r="P558" s="250"/>
      <c r="Q558" s="250"/>
      <c r="R558" s="250"/>
      <c r="S558" s="250"/>
      <c r="T558" s="251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2" t="s">
        <v>138</v>
      </c>
      <c r="AU558" s="252" t="s">
        <v>88</v>
      </c>
      <c r="AV558" s="14" t="s">
        <v>88</v>
      </c>
      <c r="AW558" s="14" t="s">
        <v>34</v>
      </c>
      <c r="AX558" s="14" t="s">
        <v>78</v>
      </c>
      <c r="AY558" s="252" t="s">
        <v>128</v>
      </c>
    </row>
    <row r="559" s="13" customFormat="1">
      <c r="A559" s="13"/>
      <c r="B559" s="231"/>
      <c r="C559" s="232"/>
      <c r="D559" s="233" t="s">
        <v>138</v>
      </c>
      <c r="E559" s="234" t="s">
        <v>1</v>
      </c>
      <c r="F559" s="235" t="s">
        <v>361</v>
      </c>
      <c r="G559" s="232"/>
      <c r="H559" s="234" t="s">
        <v>1</v>
      </c>
      <c r="I559" s="236"/>
      <c r="J559" s="232"/>
      <c r="K559" s="232"/>
      <c r="L559" s="237"/>
      <c r="M559" s="238"/>
      <c r="N559" s="239"/>
      <c r="O559" s="239"/>
      <c r="P559" s="239"/>
      <c r="Q559" s="239"/>
      <c r="R559" s="239"/>
      <c r="S559" s="239"/>
      <c r="T559" s="240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1" t="s">
        <v>138</v>
      </c>
      <c r="AU559" s="241" t="s">
        <v>88</v>
      </c>
      <c r="AV559" s="13" t="s">
        <v>86</v>
      </c>
      <c r="AW559" s="13" t="s">
        <v>34</v>
      </c>
      <c r="AX559" s="13" t="s">
        <v>78</v>
      </c>
      <c r="AY559" s="241" t="s">
        <v>128</v>
      </c>
    </row>
    <row r="560" s="14" customFormat="1">
      <c r="A560" s="14"/>
      <c r="B560" s="242"/>
      <c r="C560" s="243"/>
      <c r="D560" s="233" t="s">
        <v>138</v>
      </c>
      <c r="E560" s="244" t="s">
        <v>1</v>
      </c>
      <c r="F560" s="245" t="s">
        <v>593</v>
      </c>
      <c r="G560" s="243"/>
      <c r="H560" s="246">
        <v>3.1680000000000001</v>
      </c>
      <c r="I560" s="247"/>
      <c r="J560" s="243"/>
      <c r="K560" s="243"/>
      <c r="L560" s="248"/>
      <c r="M560" s="249"/>
      <c r="N560" s="250"/>
      <c r="O560" s="250"/>
      <c r="P560" s="250"/>
      <c r="Q560" s="250"/>
      <c r="R560" s="250"/>
      <c r="S560" s="250"/>
      <c r="T560" s="251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2" t="s">
        <v>138</v>
      </c>
      <c r="AU560" s="252" t="s">
        <v>88</v>
      </c>
      <c r="AV560" s="14" t="s">
        <v>88</v>
      </c>
      <c r="AW560" s="14" t="s">
        <v>34</v>
      </c>
      <c r="AX560" s="14" t="s">
        <v>78</v>
      </c>
      <c r="AY560" s="252" t="s">
        <v>128</v>
      </c>
    </row>
    <row r="561" s="15" customFormat="1">
      <c r="A561" s="15"/>
      <c r="B561" s="253"/>
      <c r="C561" s="254"/>
      <c r="D561" s="233" t="s">
        <v>138</v>
      </c>
      <c r="E561" s="255" t="s">
        <v>1</v>
      </c>
      <c r="F561" s="256" t="s">
        <v>156</v>
      </c>
      <c r="G561" s="254"/>
      <c r="H561" s="257">
        <v>30.887999999999998</v>
      </c>
      <c r="I561" s="258"/>
      <c r="J561" s="254"/>
      <c r="K561" s="254"/>
      <c r="L561" s="259"/>
      <c r="M561" s="260"/>
      <c r="N561" s="261"/>
      <c r="O561" s="261"/>
      <c r="P561" s="261"/>
      <c r="Q561" s="261"/>
      <c r="R561" s="261"/>
      <c r="S561" s="261"/>
      <c r="T561" s="262"/>
      <c r="U561" s="15"/>
      <c r="V561" s="15"/>
      <c r="W561" s="15"/>
      <c r="X561" s="15"/>
      <c r="Y561" s="15"/>
      <c r="Z561" s="15"/>
      <c r="AA561" s="15"/>
      <c r="AB561" s="15"/>
      <c r="AC561" s="15"/>
      <c r="AD561" s="15"/>
      <c r="AE561" s="15"/>
      <c r="AT561" s="263" t="s">
        <v>138</v>
      </c>
      <c r="AU561" s="263" t="s">
        <v>88</v>
      </c>
      <c r="AV561" s="15" t="s">
        <v>136</v>
      </c>
      <c r="AW561" s="15" t="s">
        <v>34</v>
      </c>
      <c r="AX561" s="15" t="s">
        <v>86</v>
      </c>
      <c r="AY561" s="263" t="s">
        <v>128</v>
      </c>
    </row>
    <row r="562" s="2" customFormat="1" ht="21.75" customHeight="1">
      <c r="A562" s="38"/>
      <c r="B562" s="39"/>
      <c r="C562" s="218" t="s">
        <v>594</v>
      </c>
      <c r="D562" s="218" t="s">
        <v>131</v>
      </c>
      <c r="E562" s="219" t="s">
        <v>595</v>
      </c>
      <c r="F562" s="220" t="s">
        <v>596</v>
      </c>
      <c r="G562" s="221" t="s">
        <v>150</v>
      </c>
      <c r="H562" s="222">
        <v>1.3600000000000001</v>
      </c>
      <c r="I562" s="223"/>
      <c r="J562" s="224">
        <f>ROUND(I562*H562,2)</f>
        <v>0</v>
      </c>
      <c r="K562" s="220" t="s">
        <v>135</v>
      </c>
      <c r="L562" s="44"/>
      <c r="M562" s="225" t="s">
        <v>1</v>
      </c>
      <c r="N562" s="226" t="s">
        <v>43</v>
      </c>
      <c r="O562" s="91"/>
      <c r="P562" s="227">
        <f>O562*H562</f>
        <v>0</v>
      </c>
      <c r="Q562" s="227">
        <v>0</v>
      </c>
      <c r="R562" s="227">
        <f>Q562*H562</f>
        <v>0</v>
      </c>
      <c r="S562" s="227">
        <v>0.01</v>
      </c>
      <c r="T562" s="228">
        <f>S562*H562</f>
        <v>0.013600000000000001</v>
      </c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229" t="s">
        <v>264</v>
      </c>
      <c r="AT562" s="229" t="s">
        <v>131</v>
      </c>
      <c r="AU562" s="229" t="s">
        <v>88</v>
      </c>
      <c r="AY562" s="17" t="s">
        <v>128</v>
      </c>
      <c r="BE562" s="230">
        <f>IF(N562="základní",J562,0)</f>
        <v>0</v>
      </c>
      <c r="BF562" s="230">
        <f>IF(N562="snížená",J562,0)</f>
        <v>0</v>
      </c>
      <c r="BG562" s="230">
        <f>IF(N562="zákl. přenesená",J562,0)</f>
        <v>0</v>
      </c>
      <c r="BH562" s="230">
        <f>IF(N562="sníž. přenesená",J562,0)</f>
        <v>0</v>
      </c>
      <c r="BI562" s="230">
        <f>IF(N562="nulová",J562,0)</f>
        <v>0</v>
      </c>
      <c r="BJ562" s="17" t="s">
        <v>86</v>
      </c>
      <c r="BK562" s="230">
        <f>ROUND(I562*H562,2)</f>
        <v>0</v>
      </c>
      <c r="BL562" s="17" t="s">
        <v>264</v>
      </c>
      <c r="BM562" s="229" t="s">
        <v>597</v>
      </c>
    </row>
    <row r="563" s="13" customFormat="1">
      <c r="A563" s="13"/>
      <c r="B563" s="231"/>
      <c r="C563" s="232"/>
      <c r="D563" s="233" t="s">
        <v>138</v>
      </c>
      <c r="E563" s="234" t="s">
        <v>1</v>
      </c>
      <c r="F563" s="235" t="s">
        <v>416</v>
      </c>
      <c r="G563" s="232"/>
      <c r="H563" s="234" t="s">
        <v>1</v>
      </c>
      <c r="I563" s="236"/>
      <c r="J563" s="232"/>
      <c r="K563" s="232"/>
      <c r="L563" s="237"/>
      <c r="M563" s="238"/>
      <c r="N563" s="239"/>
      <c r="O563" s="239"/>
      <c r="P563" s="239"/>
      <c r="Q563" s="239"/>
      <c r="R563" s="239"/>
      <c r="S563" s="239"/>
      <c r="T563" s="240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1" t="s">
        <v>138</v>
      </c>
      <c r="AU563" s="241" t="s">
        <v>88</v>
      </c>
      <c r="AV563" s="13" t="s">
        <v>86</v>
      </c>
      <c r="AW563" s="13" t="s">
        <v>34</v>
      </c>
      <c r="AX563" s="13" t="s">
        <v>78</v>
      </c>
      <c r="AY563" s="241" t="s">
        <v>128</v>
      </c>
    </row>
    <row r="564" s="14" customFormat="1">
      <c r="A564" s="14"/>
      <c r="B564" s="242"/>
      <c r="C564" s="243"/>
      <c r="D564" s="233" t="s">
        <v>138</v>
      </c>
      <c r="E564" s="244" t="s">
        <v>1</v>
      </c>
      <c r="F564" s="245" t="s">
        <v>598</v>
      </c>
      <c r="G564" s="243"/>
      <c r="H564" s="246">
        <v>1.3600000000000001</v>
      </c>
      <c r="I564" s="247"/>
      <c r="J564" s="243"/>
      <c r="K564" s="243"/>
      <c r="L564" s="248"/>
      <c r="M564" s="249"/>
      <c r="N564" s="250"/>
      <c r="O564" s="250"/>
      <c r="P564" s="250"/>
      <c r="Q564" s="250"/>
      <c r="R564" s="250"/>
      <c r="S564" s="250"/>
      <c r="T564" s="251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2" t="s">
        <v>138</v>
      </c>
      <c r="AU564" s="252" t="s">
        <v>88</v>
      </c>
      <c r="AV564" s="14" t="s">
        <v>88</v>
      </c>
      <c r="AW564" s="14" t="s">
        <v>34</v>
      </c>
      <c r="AX564" s="14" t="s">
        <v>86</v>
      </c>
      <c r="AY564" s="252" t="s">
        <v>128</v>
      </c>
    </row>
    <row r="565" s="2" customFormat="1" ht="21.75" customHeight="1">
      <c r="A565" s="38"/>
      <c r="B565" s="39"/>
      <c r="C565" s="218" t="s">
        <v>599</v>
      </c>
      <c r="D565" s="218" t="s">
        <v>131</v>
      </c>
      <c r="E565" s="219" t="s">
        <v>600</v>
      </c>
      <c r="F565" s="220" t="s">
        <v>601</v>
      </c>
      <c r="G565" s="221" t="s">
        <v>150</v>
      </c>
      <c r="H565" s="222">
        <v>287.30799999999999</v>
      </c>
      <c r="I565" s="223"/>
      <c r="J565" s="224">
        <f>ROUND(I565*H565,2)</f>
        <v>0</v>
      </c>
      <c r="K565" s="220" t="s">
        <v>135</v>
      </c>
      <c r="L565" s="44"/>
      <c r="M565" s="225" t="s">
        <v>1</v>
      </c>
      <c r="N565" s="226" t="s">
        <v>43</v>
      </c>
      <c r="O565" s="91"/>
      <c r="P565" s="227">
        <f>O565*H565</f>
        <v>0</v>
      </c>
      <c r="Q565" s="227">
        <v>0</v>
      </c>
      <c r="R565" s="227">
        <f>Q565*H565</f>
        <v>0</v>
      </c>
      <c r="S565" s="227">
        <v>0.014</v>
      </c>
      <c r="T565" s="228">
        <f>S565*H565</f>
        <v>4.0223120000000003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229" t="s">
        <v>264</v>
      </c>
      <c r="AT565" s="229" t="s">
        <v>131</v>
      </c>
      <c r="AU565" s="229" t="s">
        <v>88</v>
      </c>
      <c r="AY565" s="17" t="s">
        <v>128</v>
      </c>
      <c r="BE565" s="230">
        <f>IF(N565="základní",J565,0)</f>
        <v>0</v>
      </c>
      <c r="BF565" s="230">
        <f>IF(N565="snížená",J565,0)</f>
        <v>0</v>
      </c>
      <c r="BG565" s="230">
        <f>IF(N565="zákl. přenesená",J565,0)</f>
        <v>0</v>
      </c>
      <c r="BH565" s="230">
        <f>IF(N565="sníž. přenesená",J565,0)</f>
        <v>0</v>
      </c>
      <c r="BI565" s="230">
        <f>IF(N565="nulová",J565,0)</f>
        <v>0</v>
      </c>
      <c r="BJ565" s="17" t="s">
        <v>86</v>
      </c>
      <c r="BK565" s="230">
        <f>ROUND(I565*H565,2)</f>
        <v>0</v>
      </c>
      <c r="BL565" s="17" t="s">
        <v>264</v>
      </c>
      <c r="BM565" s="229" t="s">
        <v>602</v>
      </c>
    </row>
    <row r="566" s="13" customFormat="1">
      <c r="A566" s="13"/>
      <c r="B566" s="231"/>
      <c r="C566" s="232"/>
      <c r="D566" s="233" t="s">
        <v>138</v>
      </c>
      <c r="E566" s="234" t="s">
        <v>1</v>
      </c>
      <c r="F566" s="235" t="s">
        <v>603</v>
      </c>
      <c r="G566" s="232"/>
      <c r="H566" s="234" t="s">
        <v>1</v>
      </c>
      <c r="I566" s="236"/>
      <c r="J566" s="232"/>
      <c r="K566" s="232"/>
      <c r="L566" s="237"/>
      <c r="M566" s="238"/>
      <c r="N566" s="239"/>
      <c r="O566" s="239"/>
      <c r="P566" s="239"/>
      <c r="Q566" s="239"/>
      <c r="R566" s="239"/>
      <c r="S566" s="239"/>
      <c r="T566" s="240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1" t="s">
        <v>138</v>
      </c>
      <c r="AU566" s="241" t="s">
        <v>88</v>
      </c>
      <c r="AV566" s="13" t="s">
        <v>86</v>
      </c>
      <c r="AW566" s="13" t="s">
        <v>34</v>
      </c>
      <c r="AX566" s="13" t="s">
        <v>78</v>
      </c>
      <c r="AY566" s="241" t="s">
        <v>128</v>
      </c>
    </row>
    <row r="567" s="14" customFormat="1">
      <c r="A567" s="14"/>
      <c r="B567" s="242"/>
      <c r="C567" s="243"/>
      <c r="D567" s="233" t="s">
        <v>138</v>
      </c>
      <c r="E567" s="244" t="s">
        <v>1</v>
      </c>
      <c r="F567" s="245" t="s">
        <v>604</v>
      </c>
      <c r="G567" s="243"/>
      <c r="H567" s="246">
        <v>287.30799999999999</v>
      </c>
      <c r="I567" s="247"/>
      <c r="J567" s="243"/>
      <c r="K567" s="243"/>
      <c r="L567" s="248"/>
      <c r="M567" s="249"/>
      <c r="N567" s="250"/>
      <c r="O567" s="250"/>
      <c r="P567" s="250"/>
      <c r="Q567" s="250"/>
      <c r="R567" s="250"/>
      <c r="S567" s="250"/>
      <c r="T567" s="251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2" t="s">
        <v>138</v>
      </c>
      <c r="AU567" s="252" t="s">
        <v>88</v>
      </c>
      <c r="AV567" s="14" t="s">
        <v>88</v>
      </c>
      <c r="AW567" s="14" t="s">
        <v>34</v>
      </c>
      <c r="AX567" s="14" t="s">
        <v>86</v>
      </c>
      <c r="AY567" s="252" t="s">
        <v>128</v>
      </c>
    </row>
    <row r="568" s="2" customFormat="1" ht="24.15" customHeight="1">
      <c r="A568" s="38"/>
      <c r="B568" s="39"/>
      <c r="C568" s="218" t="s">
        <v>605</v>
      </c>
      <c r="D568" s="218" t="s">
        <v>131</v>
      </c>
      <c r="E568" s="219" t="s">
        <v>606</v>
      </c>
      <c r="F568" s="220" t="s">
        <v>607</v>
      </c>
      <c r="G568" s="221" t="s">
        <v>377</v>
      </c>
      <c r="H568" s="264"/>
      <c r="I568" s="223"/>
      <c r="J568" s="224">
        <f>ROUND(I568*H568,2)</f>
        <v>0</v>
      </c>
      <c r="K568" s="220" t="s">
        <v>135</v>
      </c>
      <c r="L568" s="44"/>
      <c r="M568" s="275" t="s">
        <v>1</v>
      </c>
      <c r="N568" s="276" t="s">
        <v>43</v>
      </c>
      <c r="O568" s="277"/>
      <c r="P568" s="278">
        <f>O568*H568</f>
        <v>0</v>
      </c>
      <c r="Q568" s="278">
        <v>0</v>
      </c>
      <c r="R568" s="278">
        <f>Q568*H568</f>
        <v>0</v>
      </c>
      <c r="S568" s="278">
        <v>0</v>
      </c>
      <c r="T568" s="279">
        <f>S568*H568</f>
        <v>0</v>
      </c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R568" s="229" t="s">
        <v>264</v>
      </c>
      <c r="AT568" s="229" t="s">
        <v>131</v>
      </c>
      <c r="AU568" s="229" t="s">
        <v>88</v>
      </c>
      <c r="AY568" s="17" t="s">
        <v>128</v>
      </c>
      <c r="BE568" s="230">
        <f>IF(N568="základní",J568,0)</f>
        <v>0</v>
      </c>
      <c r="BF568" s="230">
        <f>IF(N568="snížená",J568,0)</f>
        <v>0</v>
      </c>
      <c r="BG568" s="230">
        <f>IF(N568="zákl. přenesená",J568,0)</f>
        <v>0</v>
      </c>
      <c r="BH568" s="230">
        <f>IF(N568="sníž. přenesená",J568,0)</f>
        <v>0</v>
      </c>
      <c r="BI568" s="230">
        <f>IF(N568="nulová",J568,0)</f>
        <v>0</v>
      </c>
      <c r="BJ568" s="17" t="s">
        <v>86</v>
      </c>
      <c r="BK568" s="230">
        <f>ROUND(I568*H568,2)</f>
        <v>0</v>
      </c>
      <c r="BL568" s="17" t="s">
        <v>264</v>
      </c>
      <c r="BM568" s="229" t="s">
        <v>608</v>
      </c>
    </row>
    <row r="569" s="2" customFormat="1" ht="6.96" customHeight="1">
      <c r="A569" s="38"/>
      <c r="B569" s="66"/>
      <c r="C569" s="67"/>
      <c r="D569" s="67"/>
      <c r="E569" s="67"/>
      <c r="F569" s="67"/>
      <c r="G569" s="67"/>
      <c r="H569" s="67"/>
      <c r="I569" s="67"/>
      <c r="J569" s="67"/>
      <c r="K569" s="67"/>
      <c r="L569" s="44"/>
      <c r="M569" s="38"/>
      <c r="O569" s="38"/>
      <c r="P569" s="38"/>
      <c r="Q569" s="38"/>
      <c r="R569" s="38"/>
      <c r="S569" s="38"/>
      <c r="T569" s="38"/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</row>
  </sheetData>
  <sheetProtection sheet="1" autoFilter="0" formatColumns="0" formatRows="0" objects="1" scenarios="1" spinCount="100000" saltValue="Haf1wgbEl5V0YP1edku0Z+aEiqXRLZv27zcj3NHVwrbzzU+Ed2Lc1NXsoUGT6TlHgmU2hOQe5YlM3vW83eyQ4w==" hashValue="cv18Eqsv3YKXleJSwfDDCa4afc+QGG7uZjNY3nq7ayjRCq5ZP6rVXRrCxIipERSNUtwfeY0PJp287cJuiEVcCw==" algorithmName="SHA-512" password="CC35"/>
  <autoFilter ref="C128:K568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92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Stavební úpravy Základní Školy, ul. Komenského č.p.11, Ústí nad Orlicí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609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28. 1. 2021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ROUND((SUM(BE119:BE128)),  2)</f>
        <v>0</v>
      </c>
      <c r="G33" s="38"/>
      <c r="H33" s="38"/>
      <c r="I33" s="155">
        <v>0.20999999999999999</v>
      </c>
      <c r="J33" s="154">
        <f>ROUND(((SUM(BE119:BE128))*I33),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ROUND((SUM(BF119:BF128)),  2)</f>
        <v>0</v>
      </c>
      <c r="G34" s="38"/>
      <c r="H34" s="38"/>
      <c r="I34" s="155">
        <v>0.14999999999999999</v>
      </c>
      <c r="J34" s="154">
        <f>ROUND(((SUM(BF119:BF128))*I34),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ROUND((SUM(BG119:BG128)),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ROUND((SUM(BH119:BH128)),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ROUND((SUM(BI119:BI128)),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Stavební úpravy Základní Školy, ul. Komenského č.p.11, Ústí nad Orlicí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02 - VRN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ul. Komenského č.p.11, Ústí nad Orlicí</v>
      </c>
      <c r="G89" s="40"/>
      <c r="H89" s="40"/>
      <c r="I89" s="32" t="s">
        <v>22</v>
      </c>
      <c r="J89" s="79" t="str">
        <f>IF(J12="","",J12)</f>
        <v>28. 1. 2021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54.45" customHeight="1">
      <c r="A91" s="38"/>
      <c r="B91" s="39"/>
      <c r="C91" s="32" t="s">
        <v>24</v>
      </c>
      <c r="D91" s="40"/>
      <c r="E91" s="40"/>
      <c r="F91" s="27" t="str">
        <f>E15</f>
        <v>Město Ústí nad Orlicí, Sychrova 16, Ústí n. Orlicí</v>
      </c>
      <c r="G91" s="40"/>
      <c r="H91" s="40"/>
      <c r="I91" s="32" t="s">
        <v>31</v>
      </c>
      <c r="J91" s="36" t="str">
        <f>E21</f>
        <v>ŽÁROVKA PROJEKTANTI,Křižíkova 788/2,Hradec Králové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96</v>
      </c>
      <c r="D94" s="176"/>
      <c r="E94" s="176"/>
      <c r="F94" s="176"/>
      <c r="G94" s="176"/>
      <c r="H94" s="176"/>
      <c r="I94" s="176"/>
      <c r="J94" s="177" t="s">
        <v>97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98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99</v>
      </c>
    </row>
    <row r="97" s="9" customFormat="1" ht="24.96" customHeight="1">
      <c r="A97" s="9"/>
      <c r="B97" s="179"/>
      <c r="C97" s="180"/>
      <c r="D97" s="181" t="s">
        <v>610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611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612</v>
      </c>
      <c r="E99" s="188"/>
      <c r="F99" s="188"/>
      <c r="G99" s="188"/>
      <c r="H99" s="188"/>
      <c r="I99" s="188"/>
      <c r="J99" s="189">
        <f>J124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113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6.25" customHeight="1">
      <c r="A109" s="38"/>
      <c r="B109" s="39"/>
      <c r="C109" s="40"/>
      <c r="D109" s="40"/>
      <c r="E109" s="174" t="str">
        <f>E7</f>
        <v>Stavební úpravy Základní Školy, ul. Komenského č.p.11, Ústí nad Orlicí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93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SO 02 - VRN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>ul. Komenského č.p.11, Ústí nad Orlicí</v>
      </c>
      <c r="G113" s="40"/>
      <c r="H113" s="40"/>
      <c r="I113" s="32" t="s">
        <v>22</v>
      </c>
      <c r="J113" s="79" t="str">
        <f>IF(J12="","",J12)</f>
        <v>28. 1. 2021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54.45" customHeight="1">
      <c r="A115" s="38"/>
      <c r="B115" s="39"/>
      <c r="C115" s="32" t="s">
        <v>24</v>
      </c>
      <c r="D115" s="40"/>
      <c r="E115" s="40"/>
      <c r="F115" s="27" t="str">
        <f>E15</f>
        <v>Město Ústí nad Orlicí, Sychrova 16, Ústí n. Orlicí</v>
      </c>
      <c r="G115" s="40"/>
      <c r="H115" s="40"/>
      <c r="I115" s="32" t="s">
        <v>31</v>
      </c>
      <c r="J115" s="36" t="str">
        <f>E21</f>
        <v>ŽÁROVKA PROJEKTANTI,Křižíkova 788/2,Hradec Králové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29</v>
      </c>
      <c r="D116" s="40"/>
      <c r="E116" s="40"/>
      <c r="F116" s="27" t="str">
        <f>IF(E18="","",E18)</f>
        <v>Vyplň údaj</v>
      </c>
      <c r="G116" s="40"/>
      <c r="H116" s="40"/>
      <c r="I116" s="32" t="s">
        <v>35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114</v>
      </c>
      <c r="D118" s="194" t="s">
        <v>63</v>
      </c>
      <c r="E118" s="194" t="s">
        <v>59</v>
      </c>
      <c r="F118" s="194" t="s">
        <v>60</v>
      </c>
      <c r="G118" s="194" t="s">
        <v>115</v>
      </c>
      <c r="H118" s="194" t="s">
        <v>116</v>
      </c>
      <c r="I118" s="194" t="s">
        <v>117</v>
      </c>
      <c r="J118" s="194" t="s">
        <v>97</v>
      </c>
      <c r="K118" s="195" t="s">
        <v>118</v>
      </c>
      <c r="L118" s="196"/>
      <c r="M118" s="100" t="s">
        <v>1</v>
      </c>
      <c r="N118" s="101" t="s">
        <v>42</v>
      </c>
      <c r="O118" s="101" t="s">
        <v>119</v>
      </c>
      <c r="P118" s="101" t="s">
        <v>120</v>
      </c>
      <c r="Q118" s="101" t="s">
        <v>121</v>
      </c>
      <c r="R118" s="101" t="s">
        <v>122</v>
      </c>
      <c r="S118" s="101" t="s">
        <v>123</v>
      </c>
      <c r="T118" s="102" t="s">
        <v>124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125</v>
      </c>
      <c r="D119" s="40"/>
      <c r="E119" s="40"/>
      <c r="F119" s="40"/>
      <c r="G119" s="40"/>
      <c r="H119" s="40"/>
      <c r="I119" s="40"/>
      <c r="J119" s="197">
        <f>BK119</f>
        <v>0</v>
      </c>
      <c r="K119" s="40"/>
      <c r="L119" s="44"/>
      <c r="M119" s="103"/>
      <c r="N119" s="198"/>
      <c r="O119" s="104"/>
      <c r="P119" s="199">
        <f>P120</f>
        <v>0</v>
      </c>
      <c r="Q119" s="104"/>
      <c r="R119" s="199">
        <f>R120</f>
        <v>0</v>
      </c>
      <c r="S119" s="104"/>
      <c r="T119" s="200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77</v>
      </c>
      <c r="AU119" s="17" t="s">
        <v>99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77</v>
      </c>
      <c r="E120" s="205" t="s">
        <v>90</v>
      </c>
      <c r="F120" s="205" t="s">
        <v>613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P121+P124</f>
        <v>0</v>
      </c>
      <c r="Q120" s="210"/>
      <c r="R120" s="211">
        <f>R121+R124</f>
        <v>0</v>
      </c>
      <c r="S120" s="210"/>
      <c r="T120" s="212">
        <f>T121+T124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173</v>
      </c>
      <c r="AT120" s="214" t="s">
        <v>77</v>
      </c>
      <c r="AU120" s="214" t="s">
        <v>78</v>
      </c>
      <c r="AY120" s="213" t="s">
        <v>128</v>
      </c>
      <c r="BK120" s="215">
        <f>BK121+BK124</f>
        <v>0</v>
      </c>
    </row>
    <row r="121" s="12" customFormat="1" ht="22.8" customHeight="1">
      <c r="A121" s="12"/>
      <c r="B121" s="202"/>
      <c r="C121" s="203"/>
      <c r="D121" s="204" t="s">
        <v>77</v>
      </c>
      <c r="E121" s="216" t="s">
        <v>614</v>
      </c>
      <c r="F121" s="216" t="s">
        <v>615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SUM(P122:P123)</f>
        <v>0</v>
      </c>
      <c r="Q121" s="210"/>
      <c r="R121" s="211">
        <f>SUM(R122:R123)</f>
        <v>0</v>
      </c>
      <c r="S121" s="210"/>
      <c r="T121" s="212">
        <f>SUM(T122:T123)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173</v>
      </c>
      <c r="AT121" s="214" t="s">
        <v>77</v>
      </c>
      <c r="AU121" s="214" t="s">
        <v>86</v>
      </c>
      <c r="AY121" s="213" t="s">
        <v>128</v>
      </c>
      <c r="BK121" s="215">
        <f>SUM(BK122:BK123)</f>
        <v>0</v>
      </c>
    </row>
    <row r="122" s="2" customFormat="1" ht="16.5" customHeight="1">
      <c r="A122" s="38"/>
      <c r="B122" s="39"/>
      <c r="C122" s="218" t="s">
        <v>86</v>
      </c>
      <c r="D122" s="218" t="s">
        <v>131</v>
      </c>
      <c r="E122" s="219" t="s">
        <v>616</v>
      </c>
      <c r="F122" s="220" t="s">
        <v>617</v>
      </c>
      <c r="G122" s="221" t="s">
        <v>536</v>
      </c>
      <c r="H122" s="222">
        <v>1</v>
      </c>
      <c r="I122" s="223"/>
      <c r="J122" s="224">
        <f>ROUND(I122*H122,2)</f>
        <v>0</v>
      </c>
      <c r="K122" s="220" t="s">
        <v>618</v>
      </c>
      <c r="L122" s="44"/>
      <c r="M122" s="225" t="s">
        <v>1</v>
      </c>
      <c r="N122" s="226" t="s">
        <v>43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619</v>
      </c>
      <c r="AT122" s="229" t="s">
        <v>131</v>
      </c>
      <c r="AU122" s="229" t="s">
        <v>88</v>
      </c>
      <c r="AY122" s="17" t="s">
        <v>128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86</v>
      </c>
      <c r="BK122" s="230">
        <f>ROUND(I122*H122,2)</f>
        <v>0</v>
      </c>
      <c r="BL122" s="17" t="s">
        <v>619</v>
      </c>
      <c r="BM122" s="229" t="s">
        <v>620</v>
      </c>
    </row>
    <row r="123" s="2" customFormat="1" ht="16.5" customHeight="1">
      <c r="A123" s="38"/>
      <c r="B123" s="39"/>
      <c r="C123" s="218" t="s">
        <v>88</v>
      </c>
      <c r="D123" s="218" t="s">
        <v>131</v>
      </c>
      <c r="E123" s="219" t="s">
        <v>621</v>
      </c>
      <c r="F123" s="220" t="s">
        <v>622</v>
      </c>
      <c r="G123" s="221" t="s">
        <v>536</v>
      </c>
      <c r="H123" s="222">
        <v>1</v>
      </c>
      <c r="I123" s="223"/>
      <c r="J123" s="224">
        <f>ROUND(I123*H123,2)</f>
        <v>0</v>
      </c>
      <c r="K123" s="220" t="s">
        <v>618</v>
      </c>
      <c r="L123" s="44"/>
      <c r="M123" s="225" t="s">
        <v>1</v>
      </c>
      <c r="N123" s="226" t="s">
        <v>43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619</v>
      </c>
      <c r="AT123" s="229" t="s">
        <v>131</v>
      </c>
      <c r="AU123" s="229" t="s">
        <v>88</v>
      </c>
      <c r="AY123" s="17" t="s">
        <v>128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86</v>
      </c>
      <c r="BK123" s="230">
        <f>ROUND(I123*H123,2)</f>
        <v>0</v>
      </c>
      <c r="BL123" s="17" t="s">
        <v>619</v>
      </c>
      <c r="BM123" s="229" t="s">
        <v>623</v>
      </c>
    </row>
    <row r="124" s="12" customFormat="1" ht="22.8" customHeight="1">
      <c r="A124" s="12"/>
      <c r="B124" s="202"/>
      <c r="C124" s="203"/>
      <c r="D124" s="204" t="s">
        <v>77</v>
      </c>
      <c r="E124" s="216" t="s">
        <v>624</v>
      </c>
      <c r="F124" s="216" t="s">
        <v>625</v>
      </c>
      <c r="G124" s="203"/>
      <c r="H124" s="203"/>
      <c r="I124" s="206"/>
      <c r="J124" s="217">
        <f>BK124</f>
        <v>0</v>
      </c>
      <c r="K124" s="203"/>
      <c r="L124" s="208"/>
      <c r="M124" s="209"/>
      <c r="N124" s="210"/>
      <c r="O124" s="210"/>
      <c r="P124" s="211">
        <f>SUM(P125:P128)</f>
        <v>0</v>
      </c>
      <c r="Q124" s="210"/>
      <c r="R124" s="211">
        <f>SUM(R125:R128)</f>
        <v>0</v>
      </c>
      <c r="S124" s="210"/>
      <c r="T124" s="212">
        <f>SUM(T125:T128)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173</v>
      </c>
      <c r="AT124" s="214" t="s">
        <v>77</v>
      </c>
      <c r="AU124" s="214" t="s">
        <v>86</v>
      </c>
      <c r="AY124" s="213" t="s">
        <v>128</v>
      </c>
      <c r="BK124" s="215">
        <f>SUM(BK125:BK128)</f>
        <v>0</v>
      </c>
    </row>
    <row r="125" s="2" customFormat="1" ht="16.5" customHeight="1">
      <c r="A125" s="38"/>
      <c r="B125" s="39"/>
      <c r="C125" s="218" t="s">
        <v>129</v>
      </c>
      <c r="D125" s="218" t="s">
        <v>131</v>
      </c>
      <c r="E125" s="219" t="s">
        <v>626</v>
      </c>
      <c r="F125" s="220" t="s">
        <v>625</v>
      </c>
      <c r="G125" s="221" t="s">
        <v>536</v>
      </c>
      <c r="H125" s="222">
        <v>1</v>
      </c>
      <c r="I125" s="223"/>
      <c r="J125" s="224">
        <f>ROUND(I125*H125,2)</f>
        <v>0</v>
      </c>
      <c r="K125" s="220" t="s">
        <v>627</v>
      </c>
      <c r="L125" s="44"/>
      <c r="M125" s="225" t="s">
        <v>1</v>
      </c>
      <c r="N125" s="226" t="s">
        <v>43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619</v>
      </c>
      <c r="AT125" s="229" t="s">
        <v>131</v>
      </c>
      <c r="AU125" s="229" t="s">
        <v>88</v>
      </c>
      <c r="AY125" s="17" t="s">
        <v>128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86</v>
      </c>
      <c r="BK125" s="230">
        <f>ROUND(I125*H125,2)</f>
        <v>0</v>
      </c>
      <c r="BL125" s="17" t="s">
        <v>619</v>
      </c>
      <c r="BM125" s="229" t="s">
        <v>628</v>
      </c>
    </row>
    <row r="126" s="2" customFormat="1" ht="16.5" customHeight="1">
      <c r="A126" s="38"/>
      <c r="B126" s="39"/>
      <c r="C126" s="218" t="s">
        <v>136</v>
      </c>
      <c r="D126" s="218" t="s">
        <v>131</v>
      </c>
      <c r="E126" s="219" t="s">
        <v>629</v>
      </c>
      <c r="F126" s="220" t="s">
        <v>630</v>
      </c>
      <c r="G126" s="221" t="s">
        <v>536</v>
      </c>
      <c r="H126" s="222">
        <v>1</v>
      </c>
      <c r="I126" s="223"/>
      <c r="J126" s="224">
        <f>ROUND(I126*H126,2)</f>
        <v>0</v>
      </c>
      <c r="K126" s="220" t="s">
        <v>631</v>
      </c>
      <c r="L126" s="44"/>
      <c r="M126" s="225" t="s">
        <v>1</v>
      </c>
      <c r="N126" s="226" t="s">
        <v>43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619</v>
      </c>
      <c r="AT126" s="229" t="s">
        <v>131</v>
      </c>
      <c r="AU126" s="229" t="s">
        <v>88</v>
      </c>
      <c r="AY126" s="17" t="s">
        <v>128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86</v>
      </c>
      <c r="BK126" s="230">
        <f>ROUND(I126*H126,2)</f>
        <v>0</v>
      </c>
      <c r="BL126" s="17" t="s">
        <v>619</v>
      </c>
      <c r="BM126" s="229" t="s">
        <v>632</v>
      </c>
    </row>
    <row r="127" s="2" customFormat="1" ht="16.5" customHeight="1">
      <c r="A127" s="38"/>
      <c r="B127" s="39"/>
      <c r="C127" s="218" t="s">
        <v>173</v>
      </c>
      <c r="D127" s="218" t="s">
        <v>131</v>
      </c>
      <c r="E127" s="219" t="s">
        <v>633</v>
      </c>
      <c r="F127" s="220" t="s">
        <v>634</v>
      </c>
      <c r="G127" s="221" t="s">
        <v>536</v>
      </c>
      <c r="H127" s="222">
        <v>1</v>
      </c>
      <c r="I127" s="223"/>
      <c r="J127" s="224">
        <f>ROUND(I127*H127,2)</f>
        <v>0</v>
      </c>
      <c r="K127" s="220" t="s">
        <v>135</v>
      </c>
      <c r="L127" s="44"/>
      <c r="M127" s="225" t="s">
        <v>1</v>
      </c>
      <c r="N127" s="226" t="s">
        <v>43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619</v>
      </c>
      <c r="AT127" s="229" t="s">
        <v>131</v>
      </c>
      <c r="AU127" s="229" t="s">
        <v>88</v>
      </c>
      <c r="AY127" s="17" t="s">
        <v>128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86</v>
      </c>
      <c r="BK127" s="230">
        <f>ROUND(I127*H127,2)</f>
        <v>0</v>
      </c>
      <c r="BL127" s="17" t="s">
        <v>619</v>
      </c>
      <c r="BM127" s="229" t="s">
        <v>635</v>
      </c>
    </row>
    <row r="128" s="2" customFormat="1" ht="16.5" customHeight="1">
      <c r="A128" s="38"/>
      <c r="B128" s="39"/>
      <c r="C128" s="218" t="s">
        <v>141</v>
      </c>
      <c r="D128" s="218" t="s">
        <v>131</v>
      </c>
      <c r="E128" s="219" t="s">
        <v>636</v>
      </c>
      <c r="F128" s="220" t="s">
        <v>637</v>
      </c>
      <c r="G128" s="221" t="s">
        <v>536</v>
      </c>
      <c r="H128" s="222">
        <v>1</v>
      </c>
      <c r="I128" s="223"/>
      <c r="J128" s="224">
        <f>ROUND(I128*H128,2)</f>
        <v>0</v>
      </c>
      <c r="K128" s="220" t="s">
        <v>627</v>
      </c>
      <c r="L128" s="44"/>
      <c r="M128" s="275" t="s">
        <v>1</v>
      </c>
      <c r="N128" s="276" t="s">
        <v>43</v>
      </c>
      <c r="O128" s="277"/>
      <c r="P128" s="278">
        <f>O128*H128</f>
        <v>0</v>
      </c>
      <c r="Q128" s="278">
        <v>0</v>
      </c>
      <c r="R128" s="278">
        <f>Q128*H128</f>
        <v>0</v>
      </c>
      <c r="S128" s="278">
        <v>0</v>
      </c>
      <c r="T128" s="279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619</v>
      </c>
      <c r="AT128" s="229" t="s">
        <v>131</v>
      </c>
      <c r="AU128" s="229" t="s">
        <v>88</v>
      </c>
      <c r="AY128" s="17" t="s">
        <v>128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86</v>
      </c>
      <c r="BK128" s="230">
        <f>ROUND(I128*H128,2)</f>
        <v>0</v>
      </c>
      <c r="BL128" s="17" t="s">
        <v>619</v>
      </c>
      <c r="BM128" s="229" t="s">
        <v>638</v>
      </c>
    </row>
    <row r="129" s="2" customFormat="1" ht="6.96" customHeight="1">
      <c r="A129" s="38"/>
      <c r="B129" s="66"/>
      <c r="C129" s="67"/>
      <c r="D129" s="67"/>
      <c r="E129" s="67"/>
      <c r="F129" s="67"/>
      <c r="G129" s="67"/>
      <c r="H129" s="67"/>
      <c r="I129" s="67"/>
      <c r="J129" s="67"/>
      <c r="K129" s="67"/>
      <c r="L129" s="44"/>
      <c r="M129" s="38"/>
      <c r="O129" s="38"/>
      <c r="P129" s="38"/>
      <c r="Q129" s="38"/>
      <c r="R129" s="38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</sheetData>
  <sheetProtection sheet="1" autoFilter="0" formatColumns="0" formatRows="0" objects="1" scenarios="1" spinCount="100000" saltValue="imLWzrlbEJmbQ0DxFOm8GFOp9SQg/Q/f7bK+2iMwq1YzH05GDT3isP4bQhPN1gvRa0VnwobdcuDccHchgz9mQA==" hashValue="3QraB5u9A4Y8QLE8eDdEyV82uwlNkkiwS1XRfGSN0dsIYIb8KCsTDMpxl8fi8Sn6oUVQSKXNghUMiwe0B9/yBw==" algorithmName="SHA-512" password="CC35"/>
  <autoFilter ref="C118:K128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6"/>
      <c r="C3" s="137"/>
      <c r="D3" s="137"/>
      <c r="E3" s="137"/>
      <c r="F3" s="137"/>
      <c r="G3" s="137"/>
      <c r="H3" s="20"/>
    </row>
    <row r="4" s="1" customFormat="1" ht="24.96" customHeight="1">
      <c r="B4" s="20"/>
      <c r="C4" s="138" t="s">
        <v>639</v>
      </c>
      <c r="H4" s="20"/>
    </row>
    <row r="5" s="1" customFormat="1" ht="12" customHeight="1">
      <c r="B5" s="20"/>
      <c r="C5" s="280" t="s">
        <v>13</v>
      </c>
      <c r="D5" s="147" t="s">
        <v>14</v>
      </c>
      <c r="E5" s="1"/>
      <c r="F5" s="1"/>
      <c r="H5" s="20"/>
    </row>
    <row r="6" s="1" customFormat="1" ht="36.96" customHeight="1">
      <c r="B6" s="20"/>
      <c r="C6" s="281" t="s">
        <v>16</v>
      </c>
      <c r="D6" s="282" t="s">
        <v>17</v>
      </c>
      <c r="E6" s="1"/>
      <c r="F6" s="1"/>
      <c r="H6" s="20"/>
    </row>
    <row r="7" s="1" customFormat="1" ht="16.5" customHeight="1">
      <c r="B7" s="20"/>
      <c r="C7" s="140" t="s">
        <v>22</v>
      </c>
      <c r="D7" s="144" t="str">
        <f>'Rekapitulace stavby'!AN8</f>
        <v>28. 1. 2021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91"/>
      <c r="B9" s="283"/>
      <c r="C9" s="284" t="s">
        <v>59</v>
      </c>
      <c r="D9" s="285" t="s">
        <v>60</v>
      </c>
      <c r="E9" s="285" t="s">
        <v>115</v>
      </c>
      <c r="F9" s="286" t="s">
        <v>640</v>
      </c>
      <c r="G9" s="191"/>
      <c r="H9" s="283"/>
    </row>
    <row r="10" s="2" customFormat="1" ht="26.4" customHeight="1">
      <c r="A10" s="38"/>
      <c r="B10" s="44"/>
      <c r="C10" s="287" t="s">
        <v>14</v>
      </c>
      <c r="D10" s="287" t="s">
        <v>17</v>
      </c>
      <c r="E10" s="38"/>
      <c r="F10" s="38"/>
      <c r="G10" s="38"/>
      <c r="H10" s="44"/>
    </row>
    <row r="11" s="2" customFormat="1" ht="16.8" customHeight="1">
      <c r="A11" s="38"/>
      <c r="B11" s="44"/>
      <c r="C11" s="288" t="s">
        <v>641</v>
      </c>
      <c r="D11" s="289" t="s">
        <v>642</v>
      </c>
      <c r="E11" s="290" t="s">
        <v>1</v>
      </c>
      <c r="F11" s="291">
        <v>0.20000000000000001</v>
      </c>
      <c r="G11" s="38"/>
      <c r="H11" s="44"/>
    </row>
    <row r="12" s="2" customFormat="1" ht="16.8" customHeight="1">
      <c r="A12" s="38"/>
      <c r="B12" s="44"/>
      <c r="C12" s="292" t="s">
        <v>1</v>
      </c>
      <c r="D12" s="292" t="s">
        <v>643</v>
      </c>
      <c r="E12" s="17" t="s">
        <v>1</v>
      </c>
      <c r="F12" s="293">
        <v>0.20000000000000001</v>
      </c>
      <c r="G12" s="38"/>
      <c r="H12" s="44"/>
    </row>
    <row r="13" s="2" customFormat="1" ht="7.44" customHeight="1">
      <c r="A13" s="38"/>
      <c r="B13" s="170"/>
      <c r="C13" s="171"/>
      <c r="D13" s="171"/>
      <c r="E13" s="171"/>
      <c r="F13" s="171"/>
      <c r="G13" s="171"/>
      <c r="H13" s="44"/>
    </row>
    <row r="14" s="2" customFormat="1">
      <c r="A14" s="38"/>
      <c r="B14" s="38"/>
      <c r="C14" s="38"/>
      <c r="D14" s="38"/>
      <c r="E14" s="38"/>
      <c r="F14" s="38"/>
      <c r="G14" s="38"/>
      <c r="H14" s="38"/>
    </row>
  </sheetData>
  <sheetProtection sheet="1" formatColumns="0" formatRows="0" objects="1" scenarios="1" spinCount="100000" saltValue="uQV5f5sbPsamfEL3fbgmJMMFTXwmnz+FydT6hmIQGqCqEwqq5LglHUbAXzX8daQfVykmCpqnYCQ3WXGvlajw4w==" hashValue="75UQ3w9cWbEGL/WjUaVnDS5WmgeJ8+b8J6ZyckCdoA62O22Xh6byAoSGU0BdqeedfqhtyFgTYssOkjMgMu3SBg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2022-03-30T12:53:42Z</dcterms:created>
  <dcterms:modified xsi:type="dcterms:W3CDTF">2022-03-30T12:53:46Z</dcterms:modified>
</cp:coreProperties>
</file>